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mc:AlternateContent xmlns:mc="http://schemas.openxmlformats.org/markup-compatibility/2006">
    <mc:Choice Requires="x15">
      <x15ac:absPath xmlns:x15ac="http://schemas.microsoft.com/office/spreadsheetml/2010/11/ac" url="D:\I0319\Documents\Text 4 AA 簽證精算報告\113年度\113年AA資料\114.12.11後 補充說明發布\發布資料\"/>
    </mc:Choice>
  </mc:AlternateContent>
  <xr:revisionPtr revIDLastSave="0" documentId="13_ncr:1_{C8F5668B-6F7E-4789-A9E6-6A199EBEFB0D}" xr6:coauthVersionLast="47" xr6:coauthVersionMax="47" xr10:uidLastSave="{00000000-0000-0000-0000-000000000000}"/>
  <bookViews>
    <workbookView xWindow="-120" yWindow="-120" windowWidth="29040" windowHeight="15720" xr2:uid="{00000000-000D-0000-FFFF-FFFF00000000}"/>
  </bookViews>
  <sheets>
    <sheet name="目錄" sheetId="135" r:id="rId1"/>
    <sheet name="(A)各種準備金核算" sheetId="116" r:id="rId2"/>
    <sheet name="表A-1-1" sheetId="121" r:id="rId3"/>
    <sheet name="表A-1-2" sheetId="117" r:id="rId4"/>
    <sheet name="表A-1-3" sheetId="118" r:id="rId5"/>
    <sheet name="表A-1-4" sheetId="122" r:id="rId6"/>
    <sheet name="表A-1-5" sheetId="133" r:id="rId7"/>
    <sheet name="表A-1-6" sheetId="123" r:id="rId8"/>
    <sheet name="表A-2" sheetId="127" r:id="rId9"/>
    <sheet name="表A-3" sheetId="128" r:id="rId10"/>
    <sheet name="表A-4-1" sheetId="132" r:id="rId11"/>
    <sheet name="表A-4-2" sheetId="131" r:id="rId12"/>
    <sheet name="表A-4-3" sheetId="130" r:id="rId13"/>
    <sheet name="表A-4-4" sheetId="129" r:id="rId14"/>
    <sheet name="(B)保險費率釐訂" sheetId="115" r:id="rId15"/>
    <sheet name="表B-1" sheetId="125" r:id="rId16"/>
    <sheet name="表B-2" sheetId="126" r:id="rId17"/>
    <sheet name="(C)投資決策評估" sheetId="134" r:id="rId18"/>
    <sheet name="表C-1" sheetId="80" r:id="rId19"/>
    <sheet name="表C-2" sheetId="82" r:id="rId20"/>
    <sheet name="(D)清償能力評估表格" sheetId="114" r:id="rId21"/>
    <sheet name="表D-1-1" sheetId="91" r:id="rId22"/>
    <sheet name="表D-1-2" sheetId="86" r:id="rId23"/>
    <sheet name="表D-1-3" sheetId="76" r:id="rId24"/>
    <sheet name="表D-2-1" sheetId="88" r:id="rId25"/>
    <sheet name="表D-2-2" sheetId="89" r:id="rId26"/>
    <sheet name="表D-2-3" sheetId="139" r:id="rId27"/>
    <sheet name="表D-2-4" sheetId="90" r:id="rId28"/>
    <sheet name="表D-2-5" sheetId="97" r:id="rId29"/>
  </sheets>
  <definedNames>
    <definedName name="_Hlk212043966" localSheetId="6">'表A-1-5'!$C$4</definedName>
    <definedName name="_Hlk212044060" localSheetId="6">'表A-1-5'!$B$19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14" l="1"/>
  <c r="A7" i="114"/>
  <c r="A8" i="114"/>
  <c r="A9" i="114" s="1"/>
  <c r="A10" i="114" s="1"/>
  <c r="A11" i="114" s="1"/>
  <c r="E40" i="139"/>
  <c r="E37" i="139"/>
  <c r="E41" i="139" s="1"/>
  <c r="E42" i="139" s="1"/>
  <c r="AC21" i="139" l="1"/>
  <c r="AB21" i="139"/>
  <c r="X21" i="139"/>
  <c r="V21" i="139"/>
  <c r="U21" i="139"/>
  <c r="P21" i="139"/>
  <c r="L21" i="139"/>
  <c r="K21" i="139"/>
  <c r="M21" i="139" s="1"/>
  <c r="AC20" i="139"/>
  <c r="X20" i="139"/>
  <c r="O21" i="139" s="1"/>
  <c r="W21" i="139" s="1"/>
  <c r="V20" i="139"/>
  <c r="U20" i="139"/>
  <c r="P20" i="139"/>
  <c r="L20" i="139"/>
  <c r="M20" i="139" s="1"/>
  <c r="K20" i="139"/>
  <c r="AC19" i="139"/>
  <c r="X19" i="139"/>
  <c r="O20" i="139" s="1"/>
  <c r="W20" i="139" s="1"/>
  <c r="V19" i="139"/>
  <c r="U19" i="139"/>
  <c r="P19" i="139"/>
  <c r="L19" i="139"/>
  <c r="K19" i="139"/>
  <c r="AC18" i="139"/>
  <c r="X18" i="139"/>
  <c r="O19" i="139" s="1"/>
  <c r="W19" i="139" s="1"/>
  <c r="V18" i="139"/>
  <c r="U18" i="139"/>
  <c r="P18" i="139"/>
  <c r="L18" i="139"/>
  <c r="K18" i="139"/>
  <c r="AC17" i="139"/>
  <c r="X17" i="139"/>
  <c r="O18" i="139" s="1"/>
  <c r="W18" i="139" s="1"/>
  <c r="V17" i="139"/>
  <c r="U17" i="139"/>
  <c r="P17" i="139"/>
  <c r="L17" i="139"/>
  <c r="K17" i="139"/>
  <c r="AC16" i="139"/>
  <c r="X16" i="139"/>
  <c r="O17" i="139" s="1"/>
  <c r="W17" i="139" s="1"/>
  <c r="V16" i="139"/>
  <c r="U16" i="139"/>
  <c r="P16" i="139"/>
  <c r="L16" i="139"/>
  <c r="K16" i="139"/>
  <c r="M16" i="139" s="1"/>
  <c r="AC15" i="139"/>
  <c r="X15" i="139"/>
  <c r="O16" i="139" s="1"/>
  <c r="W16" i="139" s="1"/>
  <c r="V15" i="139"/>
  <c r="U15" i="139"/>
  <c r="P15" i="139"/>
  <c r="L15" i="139"/>
  <c r="K15" i="139"/>
  <c r="AC14" i="139"/>
  <c r="X14" i="139"/>
  <c r="O15" i="139" s="1"/>
  <c r="W15" i="139" s="1"/>
  <c r="V14" i="139"/>
  <c r="U14" i="139"/>
  <c r="P14" i="139"/>
  <c r="L14" i="139"/>
  <c r="K14" i="139"/>
  <c r="AC13" i="139"/>
  <c r="X13" i="139"/>
  <c r="O14" i="139" s="1"/>
  <c r="W14" i="139" s="1"/>
  <c r="V13" i="139"/>
  <c r="U13" i="139"/>
  <c r="P13" i="139"/>
  <c r="L13" i="139"/>
  <c r="Z13" i="139" s="1"/>
  <c r="K13" i="139"/>
  <c r="AC12" i="139"/>
  <c r="X12" i="139"/>
  <c r="O13" i="139" s="1"/>
  <c r="W13" i="139" s="1"/>
  <c r="V12" i="139"/>
  <c r="U12" i="139"/>
  <c r="P12" i="139"/>
  <c r="L12" i="139"/>
  <c r="K12" i="139"/>
  <c r="C12" i="139"/>
  <c r="AC11" i="139"/>
  <c r="P11" i="139"/>
  <c r="L11" i="139"/>
  <c r="K11" i="139"/>
  <c r="P10" i="139"/>
  <c r="L10" i="139"/>
  <c r="K10" i="139"/>
  <c r="P9" i="139"/>
  <c r="L9" i="139"/>
  <c r="K9" i="139"/>
  <c r="P8" i="139"/>
  <c r="L8" i="139"/>
  <c r="K8" i="139"/>
  <c r="P7" i="139"/>
  <c r="L7" i="139"/>
  <c r="Z7" i="139" s="1"/>
  <c r="K7" i="139"/>
  <c r="W6" i="139"/>
  <c r="V6" i="139"/>
  <c r="U6" i="139"/>
  <c r="R6" i="139"/>
  <c r="S6" i="139" s="1"/>
  <c r="P6" i="139"/>
  <c r="O6" i="139"/>
  <c r="N6" i="139"/>
  <c r="L6" i="139"/>
  <c r="Z6" i="139" s="1"/>
  <c r="K6" i="139"/>
  <c r="Q12" i="139" l="1"/>
  <c r="M11" i="139"/>
  <c r="Q20" i="139"/>
  <c r="Z21" i="139"/>
  <c r="Q18" i="139"/>
  <c r="Q11" i="139"/>
  <c r="Q16" i="139"/>
  <c r="Q9" i="139"/>
  <c r="Z8" i="139"/>
  <c r="Z15" i="139"/>
  <c r="Q21" i="139"/>
  <c r="Q14" i="139"/>
  <c r="Q6" i="139"/>
  <c r="T6" i="139" s="1"/>
  <c r="AB6" i="139" s="1"/>
  <c r="U7" i="139" s="1"/>
  <c r="Z10" i="139"/>
  <c r="Q13" i="139"/>
  <c r="Q17" i="139"/>
  <c r="Q19" i="139"/>
  <c r="Z11" i="139"/>
  <c r="M12" i="139"/>
  <c r="Z16" i="139"/>
  <c r="Z20" i="139"/>
  <c r="Q7" i="139"/>
  <c r="Z17" i="139"/>
  <c r="M6" i="139"/>
  <c r="Q10" i="139"/>
  <c r="Z12" i="139"/>
  <c r="Q15" i="139"/>
  <c r="M17" i="139"/>
  <c r="Z18" i="139"/>
  <c r="M7" i="139"/>
  <c r="M18" i="139"/>
  <c r="Z19" i="139"/>
  <c r="M8" i="139"/>
  <c r="Z9" i="139"/>
  <c r="M13" i="139"/>
  <c r="Z14" i="139"/>
  <c r="M19" i="139"/>
  <c r="M9" i="139"/>
  <c r="M14" i="139"/>
  <c r="Q8" i="139"/>
  <c r="M10" i="139"/>
  <c r="M15" i="139"/>
  <c r="X6" i="139" l="1"/>
  <c r="AC8" i="139" s="1"/>
  <c r="R7" i="139"/>
  <c r="S7" i="139" s="1"/>
  <c r="T7" i="139" s="1"/>
  <c r="N7" i="139"/>
  <c r="Y6" i="139" l="1"/>
  <c r="AA6" i="139" s="1"/>
  <c r="AC6" i="139"/>
  <c r="O7" i="139"/>
  <c r="W7" i="139" s="1"/>
  <c r="AC9" i="139"/>
  <c r="AC7" i="139"/>
  <c r="AC10" i="139"/>
  <c r="X7" i="139"/>
  <c r="O8" i="139" s="1"/>
  <c r="W8" i="139" s="1"/>
  <c r="X8" i="139" s="1"/>
  <c r="O9" i="139" s="1"/>
  <c r="W9" i="139" s="1"/>
  <c r="X9" i="139" s="1"/>
  <c r="O10" i="139" s="1"/>
  <c r="W10" i="139" s="1"/>
  <c r="X10" i="139" s="1"/>
  <c r="O11" i="139" s="1"/>
  <c r="W11" i="139" s="1"/>
  <c r="X11" i="139" s="1"/>
  <c r="O12" i="139" s="1"/>
  <c r="W12" i="139" s="1"/>
  <c r="V7" i="139"/>
  <c r="AB7" i="139"/>
  <c r="R8" i="139" l="1"/>
  <c r="S8" i="139" s="1"/>
  <c r="T8" i="139" s="1"/>
  <c r="N8" i="139"/>
  <c r="U8" i="139"/>
  <c r="V8" i="139" s="1"/>
  <c r="Y7" i="139"/>
  <c r="AA7" i="139" s="1"/>
  <c r="AB8" i="139" l="1"/>
  <c r="Y8" i="139"/>
  <c r="AA8" i="139" s="1"/>
  <c r="N9" i="139" l="1"/>
  <c r="U9" i="139"/>
  <c r="V9" i="139" s="1"/>
  <c r="R9" i="139"/>
  <c r="S9" i="139" s="1"/>
  <c r="T9" i="139" s="1"/>
  <c r="AB9" i="139" l="1"/>
  <c r="Y9" i="139"/>
  <c r="AA9" i="139" s="1"/>
  <c r="U10" i="139" l="1"/>
  <c r="V10" i="139" s="1"/>
  <c r="N10" i="139"/>
  <c r="R10" i="139"/>
  <c r="S10" i="139" s="1"/>
  <c r="T10" i="139" s="1"/>
  <c r="AB10" i="139" l="1"/>
  <c r="Y10" i="139"/>
  <c r="AA10" i="139" s="1"/>
  <c r="U11" i="139" l="1"/>
  <c r="V11" i="139" s="1"/>
  <c r="R11" i="139"/>
  <c r="S11" i="139" s="1"/>
  <c r="T11" i="139" s="1"/>
  <c r="N11" i="139"/>
  <c r="AB11" i="139" l="1"/>
  <c r="Y11" i="139"/>
  <c r="AA11" i="139" s="1"/>
  <c r="N12" i="139" l="1"/>
  <c r="R12" i="139"/>
  <c r="S12" i="139" s="1"/>
  <c r="T12" i="139" s="1"/>
  <c r="AB12" i="139" l="1"/>
  <c r="Y12" i="139"/>
  <c r="AA12" i="139" s="1"/>
  <c r="R13" i="139" l="1"/>
  <c r="S13" i="139" s="1"/>
  <c r="T13" i="139" s="1"/>
  <c r="N13" i="139"/>
  <c r="AB13" i="139" l="1"/>
  <c r="Y13" i="139"/>
  <c r="AA13" i="139" s="1"/>
  <c r="R14" i="139" l="1"/>
  <c r="S14" i="139" s="1"/>
  <c r="T14" i="139" s="1"/>
  <c r="N14" i="139"/>
  <c r="AB14" i="139" l="1"/>
  <c r="Y14" i="139"/>
  <c r="AA14" i="139" s="1"/>
  <c r="N15" i="139" l="1"/>
  <c r="R15" i="139"/>
  <c r="S15" i="139" s="1"/>
  <c r="T15" i="139" s="1"/>
  <c r="AB15" i="139" l="1"/>
  <c r="Y15" i="139"/>
  <c r="AA15" i="139" s="1"/>
  <c r="R16" i="139" l="1"/>
  <c r="S16" i="139" s="1"/>
  <c r="T16" i="139" s="1"/>
  <c r="N16" i="139"/>
  <c r="AB16" i="139" l="1"/>
  <c r="Y16" i="139"/>
  <c r="AA16" i="139" s="1"/>
  <c r="R17" i="139" l="1"/>
  <c r="S17" i="139" s="1"/>
  <c r="T17" i="139" s="1"/>
  <c r="N17" i="139"/>
  <c r="Y17" i="139" l="1"/>
  <c r="AA17" i="139" s="1"/>
  <c r="AB17" i="139"/>
  <c r="N18" i="139" l="1"/>
  <c r="R18" i="139"/>
  <c r="S18" i="139" s="1"/>
  <c r="T18" i="139" s="1"/>
  <c r="AB18" i="139" l="1"/>
  <c r="Y18" i="139"/>
  <c r="AA18" i="139" s="1"/>
  <c r="N19" i="139" l="1"/>
  <c r="R19" i="139"/>
  <c r="S19" i="139" s="1"/>
  <c r="T19" i="139" s="1"/>
  <c r="AB19" i="139" l="1"/>
  <c r="Y19" i="139"/>
  <c r="AA19" i="139" s="1"/>
  <c r="N20" i="139" l="1"/>
  <c r="R20" i="139"/>
  <c r="S20" i="139" s="1"/>
  <c r="T20" i="139" s="1"/>
  <c r="Y20" i="139" l="1"/>
  <c r="AA20" i="139" s="1"/>
  <c r="AB20" i="139"/>
  <c r="N21" i="139" l="1"/>
  <c r="R21" i="139"/>
  <c r="S21" i="139" s="1"/>
  <c r="T21" i="139" s="1"/>
  <c r="Y21" i="139" s="1"/>
  <c r="AA21" i="139" s="1"/>
  <c r="B5" i="134" l="1"/>
  <c r="B4" i="134"/>
  <c r="B5" i="115"/>
  <c r="B4" i="115"/>
  <c r="B13" i="116"/>
  <c r="D14" i="116"/>
  <c r="D15" i="116"/>
  <c r="D16" i="116"/>
  <c r="D13" i="116"/>
  <c r="D6" i="116"/>
  <c r="D7" i="116"/>
  <c r="D8" i="116"/>
  <c r="D9" i="116"/>
  <c r="D10" i="116"/>
  <c r="D5" i="116"/>
  <c r="G85" i="86" l="1"/>
  <c r="H85" i="86"/>
  <c r="I85" i="86"/>
  <c r="J85" i="86"/>
  <c r="K85" i="86"/>
  <c r="L85" i="86"/>
  <c r="M85" i="86"/>
  <c r="N85" i="86"/>
  <c r="O85" i="86"/>
  <c r="P85" i="86"/>
  <c r="Q85" i="86"/>
  <c r="R85" i="86"/>
  <c r="S85" i="86"/>
  <c r="T85" i="86"/>
  <c r="U85" i="86"/>
  <c r="F85" i="86"/>
  <c r="E5" i="114" l="1"/>
  <c r="E6" i="114"/>
  <c r="E7" i="114"/>
  <c r="E8" i="114"/>
  <c r="E9" i="114"/>
  <c r="E10" i="114"/>
  <c r="E11" i="114"/>
  <c r="D5" i="114"/>
  <c r="D6" i="114"/>
  <c r="D7" i="114"/>
  <c r="D8" i="114"/>
  <c r="D9" i="114"/>
  <c r="D10" i="114"/>
  <c r="D11" i="114"/>
  <c r="D4" i="114"/>
  <c r="C7" i="114"/>
  <c r="B7" i="114"/>
  <c r="C4" i="114"/>
  <c r="B4" i="114"/>
  <c r="C5" i="134" l="1"/>
  <c r="C4" i="134"/>
  <c r="C5" i="115"/>
  <c r="C4" i="115"/>
  <c r="E14" i="116"/>
  <c r="E15" i="116"/>
  <c r="E16" i="116"/>
  <c r="E13" i="116"/>
  <c r="E6" i="116"/>
  <c r="E7" i="116"/>
  <c r="E8" i="116"/>
  <c r="E9" i="116"/>
  <c r="E10" i="116"/>
  <c r="E5" i="116"/>
  <c r="C13" i="116"/>
  <c r="C12" i="116"/>
  <c r="C11" i="116"/>
  <c r="B12" i="116"/>
  <c r="B11" i="116"/>
  <c r="C5" i="116"/>
  <c r="B5" i="116"/>
  <c r="G21" i="76" l="1"/>
  <c r="H21" i="76"/>
  <c r="I21" i="76"/>
  <c r="J21" i="76"/>
  <c r="K21" i="76"/>
  <c r="L21" i="76"/>
  <c r="M21" i="76"/>
  <c r="N21" i="76"/>
  <c r="O21" i="76"/>
  <c r="P21" i="76"/>
  <c r="Q21" i="76"/>
  <c r="R21" i="76"/>
  <c r="S21" i="76"/>
  <c r="T21" i="76"/>
  <c r="U21" i="76"/>
  <c r="F21" i="76"/>
  <c r="A6" i="116" l="1"/>
  <c r="A7" i="116" s="1"/>
  <c r="A8" i="116" s="1"/>
  <c r="A9" i="116" s="1"/>
  <c r="A10" i="116" s="1"/>
  <c r="A11" i="116" s="1"/>
  <c r="A12" i="116" s="1"/>
  <c r="A13" i="116" s="1"/>
  <c r="A14" i="116" s="1"/>
  <c r="A15" i="116" s="1"/>
  <c r="A16" i="116" s="1"/>
  <c r="C14" i="131" l="1"/>
  <c r="D14" i="131"/>
  <c r="E14" i="131"/>
  <c r="F14" i="131"/>
  <c r="G14" i="131"/>
  <c r="B14" i="131"/>
  <c r="K8" i="133"/>
  <c r="K9" i="133"/>
  <c r="K10" i="133"/>
  <c r="K11" i="133"/>
  <c r="K12" i="133"/>
  <c r="K13" i="133"/>
  <c r="K14" i="133"/>
  <c r="K15" i="133"/>
  <c r="K7" i="133"/>
  <c r="E13" i="122"/>
  <c r="E12" i="122"/>
  <c r="F7" i="122"/>
  <c r="F6" i="122"/>
  <c r="C25" i="130" l="1"/>
  <c r="E25" i="130"/>
  <c r="G25" i="130"/>
  <c r="I25" i="130"/>
  <c r="J25" i="130"/>
  <c r="B25" i="130"/>
  <c r="D20" i="130"/>
  <c r="D21" i="130"/>
  <c r="F21" i="130" s="1"/>
  <c r="H21" i="130" s="1"/>
  <c r="K21" i="130" s="1"/>
  <c r="D22" i="130"/>
  <c r="F22" i="130" s="1"/>
  <c r="H22" i="130" s="1"/>
  <c r="K22" i="130" s="1"/>
  <c r="D23" i="130"/>
  <c r="F23" i="130" s="1"/>
  <c r="H23" i="130" s="1"/>
  <c r="K23" i="130" s="1"/>
  <c r="D24" i="130"/>
  <c r="F24" i="130" s="1"/>
  <c r="H24" i="130" s="1"/>
  <c r="K24" i="130" s="1"/>
  <c r="D19" i="130"/>
  <c r="F19" i="130" s="1"/>
  <c r="G7" i="76"/>
  <c r="H7" i="76"/>
  <c r="I7" i="76"/>
  <c r="J7" i="76"/>
  <c r="K7" i="76"/>
  <c r="L7" i="76"/>
  <c r="M7" i="76"/>
  <c r="N7" i="76"/>
  <c r="O7" i="76"/>
  <c r="P7" i="76"/>
  <c r="Q7" i="76"/>
  <c r="R7" i="76"/>
  <c r="S7" i="76"/>
  <c r="T7" i="76"/>
  <c r="U7" i="76"/>
  <c r="F7" i="76"/>
  <c r="F71" i="86"/>
  <c r="D25" i="130" l="1"/>
  <c r="H19" i="130"/>
  <c r="F20" i="130"/>
  <c r="H20" i="130" s="1"/>
  <c r="K20" i="130" s="1"/>
  <c r="K19" i="130" l="1"/>
  <c r="K25" i="130" s="1"/>
  <c r="H25" i="130"/>
  <c r="F25" i="130"/>
  <c r="A5" i="114" l="1"/>
  <c r="A6" i="114" s="1"/>
  <c r="A5" i="134"/>
  <c r="O8" i="125"/>
  <c r="O9" i="125"/>
  <c r="O10" i="125"/>
  <c r="O11" i="125"/>
  <c r="O12" i="125"/>
  <c r="O13" i="125"/>
  <c r="O14" i="125"/>
  <c r="O15" i="125"/>
  <c r="O16" i="125"/>
  <c r="O17" i="125"/>
  <c r="O18" i="125"/>
  <c r="O19" i="125"/>
  <c r="O7" i="125"/>
  <c r="I22" i="133"/>
  <c r="I23" i="133"/>
  <c r="I24" i="133"/>
  <c r="I25" i="133"/>
  <c r="I26" i="133"/>
  <c r="I27" i="133"/>
  <c r="D30" i="133"/>
  <c r="E30" i="133"/>
  <c r="F30" i="133"/>
  <c r="G30" i="133"/>
  <c r="H30" i="133"/>
  <c r="C30" i="133"/>
  <c r="F16" i="133"/>
  <c r="G16" i="133"/>
  <c r="H16" i="133"/>
  <c r="I16" i="133"/>
  <c r="J16" i="133"/>
  <c r="E16" i="133"/>
  <c r="A5" i="115"/>
  <c r="K16" i="133" l="1"/>
  <c r="I29" i="133"/>
  <c r="I28" i="133"/>
  <c r="G19" i="125"/>
  <c r="H19" i="125" s="1"/>
  <c r="G18" i="125"/>
  <c r="H18" i="125" s="1"/>
  <c r="G17" i="125"/>
  <c r="H17" i="125" s="1"/>
  <c r="G16" i="125"/>
  <c r="H16" i="125" s="1"/>
  <c r="G15" i="125"/>
  <c r="H15" i="125" s="1"/>
  <c r="G14" i="125"/>
  <c r="H14" i="125" s="1"/>
  <c r="G13" i="125"/>
  <c r="H13" i="125" s="1"/>
  <c r="G12" i="125"/>
  <c r="H12" i="125" s="1"/>
  <c r="G11" i="125"/>
  <c r="H11" i="125" s="1"/>
  <c r="G10" i="125"/>
  <c r="H10" i="125" s="1"/>
  <c r="G9" i="125"/>
  <c r="H9" i="125" s="1"/>
  <c r="G8" i="125"/>
  <c r="H8" i="125" s="1"/>
  <c r="G7" i="125"/>
  <c r="H7" i="125" s="1"/>
  <c r="C12" i="130"/>
  <c r="B12" i="130"/>
  <c r="D11" i="130"/>
  <c r="D10" i="130"/>
  <c r="D9" i="130"/>
  <c r="D8" i="130"/>
  <c r="D7" i="130"/>
  <c r="D6" i="130"/>
  <c r="F13" i="132"/>
  <c r="D13" i="132"/>
  <c r="C13" i="132"/>
  <c r="E12" i="132"/>
  <c r="G12" i="132" s="1"/>
  <c r="E11" i="132"/>
  <c r="G11" i="132" s="1"/>
  <c r="E10" i="132"/>
  <c r="G10" i="132" s="1"/>
  <c r="E9" i="132"/>
  <c r="G9" i="132" s="1"/>
  <c r="E8" i="132"/>
  <c r="G8" i="132" s="1"/>
  <c r="E7" i="132"/>
  <c r="F41" i="128"/>
  <c r="D41" i="128"/>
  <c r="I30" i="133" l="1"/>
  <c r="G7" i="132"/>
  <c r="G13" i="132" s="1"/>
  <c r="E13" i="132"/>
  <c r="D12" i="130"/>
  <c r="L18" i="125"/>
  <c r="K18" i="125"/>
  <c r="L11" i="125"/>
  <c r="K11" i="125"/>
  <c r="L15" i="125"/>
  <c r="K15" i="125"/>
  <c r="L8" i="125"/>
  <c r="K8" i="125"/>
  <c r="L12" i="125"/>
  <c r="K12" i="125"/>
  <c r="L16" i="125"/>
  <c r="K16" i="125"/>
  <c r="L10" i="125"/>
  <c r="K10" i="125"/>
  <c r="L14" i="125"/>
  <c r="K14" i="125"/>
  <c r="L7" i="125"/>
  <c r="K7" i="125"/>
  <c r="L19" i="125"/>
  <c r="K19" i="125"/>
  <c r="L9" i="125"/>
  <c r="K9" i="125"/>
  <c r="L13" i="125"/>
  <c r="K13" i="125"/>
  <c r="L17" i="125"/>
  <c r="K17" i="125"/>
  <c r="E18" i="132" l="1"/>
  <c r="E20" i="132" s="1"/>
  <c r="G23" i="128"/>
  <c r="F23" i="128"/>
  <c r="H22" i="128"/>
  <c r="H21" i="128"/>
  <c r="H20" i="128"/>
  <c r="H19" i="128"/>
  <c r="H18" i="128"/>
  <c r="H17" i="128"/>
  <c r="J13" i="128"/>
  <c r="I13" i="128"/>
  <c r="G13" i="128"/>
  <c r="F13" i="128"/>
  <c r="H12" i="128"/>
  <c r="H11" i="128"/>
  <c r="H10" i="128"/>
  <c r="H9" i="128"/>
  <c r="H8" i="128"/>
  <c r="H7" i="128"/>
  <c r="H6" i="128"/>
  <c r="F20" i="127"/>
  <c r="E20" i="127"/>
  <c r="H20" i="127" s="1"/>
  <c r="F16" i="127"/>
  <c r="E16" i="127"/>
  <c r="F9" i="127"/>
  <c r="E9" i="127"/>
  <c r="H9" i="127" l="1"/>
  <c r="H23" i="128"/>
  <c r="H13" i="128"/>
  <c r="H16" i="127"/>
  <c r="K9" i="123" l="1"/>
  <c r="K11" i="123" s="1"/>
  <c r="I9" i="123"/>
  <c r="I11" i="123" s="1"/>
  <c r="H9" i="123"/>
  <c r="H11" i="123" s="1"/>
  <c r="G9" i="123"/>
  <c r="G11" i="123" s="1"/>
  <c r="E9" i="123"/>
  <c r="E11" i="123" s="1"/>
  <c r="C9" i="123"/>
  <c r="B9" i="123"/>
  <c r="D8" i="123"/>
  <c r="F8" i="123" s="1"/>
  <c r="J8" i="123" s="1"/>
  <c r="D7" i="123"/>
  <c r="F7" i="123" s="1"/>
  <c r="J7" i="123" s="1"/>
  <c r="D6" i="123"/>
  <c r="D9" i="123" l="1"/>
  <c r="D11" i="123" s="1"/>
  <c r="F6" i="123"/>
  <c r="F9" i="123" s="1"/>
  <c r="F11" i="123" s="1"/>
  <c r="J6" i="123" l="1"/>
  <c r="L6" i="123" s="1"/>
  <c r="J9" i="123"/>
  <c r="L9" i="123" s="1"/>
  <c r="L11" i="123" s="1"/>
  <c r="J11" i="123" l="1"/>
  <c r="U70" i="90" l="1"/>
  <c r="U72" i="90" s="1"/>
  <c r="T70" i="90"/>
  <c r="T72" i="90" s="1"/>
  <c r="S70" i="90"/>
  <c r="S72" i="90" s="1"/>
  <c r="R70" i="90"/>
  <c r="R72" i="90" s="1"/>
  <c r="Q70" i="90"/>
  <c r="Q72" i="90" s="1"/>
  <c r="P70" i="90"/>
  <c r="P72" i="90" s="1"/>
  <c r="O70" i="90"/>
  <c r="O72" i="90" s="1"/>
  <c r="N70" i="90"/>
  <c r="N72" i="90" s="1"/>
  <c r="M70" i="90"/>
  <c r="M72" i="90" s="1"/>
  <c r="L70" i="90"/>
  <c r="L72" i="90" s="1"/>
  <c r="K70" i="90"/>
  <c r="K72" i="90" s="1"/>
  <c r="J70" i="90"/>
  <c r="J72" i="90" s="1"/>
  <c r="I70" i="90"/>
  <c r="I72" i="90" s="1"/>
  <c r="H70" i="90"/>
  <c r="H72" i="90" s="1"/>
  <c r="G70" i="90"/>
  <c r="G72" i="90" s="1"/>
  <c r="U44" i="90"/>
  <c r="U46" i="90" s="1"/>
  <c r="T44" i="90"/>
  <c r="T46" i="90" s="1"/>
  <c r="S44" i="90"/>
  <c r="S46" i="90" s="1"/>
  <c r="R44" i="90"/>
  <c r="R46" i="90" s="1"/>
  <c r="Q44" i="90"/>
  <c r="Q46" i="90" s="1"/>
  <c r="P44" i="90"/>
  <c r="P46" i="90" s="1"/>
  <c r="O44" i="90"/>
  <c r="O46" i="90" s="1"/>
  <c r="N44" i="90"/>
  <c r="N46" i="90" s="1"/>
  <c r="M44" i="90"/>
  <c r="M46" i="90" s="1"/>
  <c r="L44" i="90"/>
  <c r="L46" i="90" s="1"/>
  <c r="K44" i="90"/>
  <c r="K46" i="90" s="1"/>
  <c r="J44" i="90"/>
  <c r="J46" i="90" s="1"/>
  <c r="I44" i="90"/>
  <c r="I46" i="90" s="1"/>
  <c r="H44" i="90"/>
  <c r="H46" i="90" s="1"/>
  <c r="G44" i="90"/>
  <c r="G46" i="90" s="1"/>
  <c r="U18" i="90"/>
  <c r="U20" i="90" s="1"/>
  <c r="T18" i="90"/>
  <c r="T20" i="90" s="1"/>
  <c r="S18" i="90"/>
  <c r="S20" i="90" s="1"/>
  <c r="R18" i="90"/>
  <c r="R20" i="90" s="1"/>
  <c r="Q18" i="90"/>
  <c r="Q20" i="90" s="1"/>
  <c r="P18" i="90"/>
  <c r="P20" i="90" s="1"/>
  <c r="O18" i="90"/>
  <c r="O20" i="90" s="1"/>
  <c r="N18" i="90"/>
  <c r="N20" i="90" s="1"/>
  <c r="M18" i="90"/>
  <c r="M20" i="90" s="1"/>
  <c r="L18" i="90"/>
  <c r="L20" i="90" s="1"/>
  <c r="K18" i="90"/>
  <c r="K20" i="90" s="1"/>
  <c r="J18" i="90"/>
  <c r="J20" i="90" s="1"/>
  <c r="I18" i="90"/>
  <c r="I20" i="90" s="1"/>
  <c r="H18" i="90"/>
  <c r="H20" i="90" s="1"/>
  <c r="G18" i="90"/>
  <c r="G20" i="90" s="1"/>
  <c r="T17" i="89" l="1"/>
  <c r="S17" i="89"/>
  <c r="R17" i="89"/>
  <c r="Q17" i="89"/>
  <c r="P17" i="89"/>
  <c r="O17" i="89"/>
  <c r="N17" i="89"/>
  <c r="M17" i="89"/>
  <c r="L17" i="89"/>
  <c r="K17" i="89"/>
  <c r="J17" i="89"/>
  <c r="I17" i="89"/>
  <c r="H17" i="89"/>
  <c r="G17" i="89"/>
  <c r="F17" i="89"/>
  <c r="E17" i="89"/>
  <c r="T14" i="89"/>
  <c r="S14" i="89"/>
  <c r="R14" i="89"/>
  <c r="Q14" i="89"/>
  <c r="P14" i="89"/>
  <c r="O14" i="89"/>
  <c r="N14" i="89"/>
  <c r="M14" i="89"/>
  <c r="L14" i="89"/>
  <c r="K14" i="89"/>
  <c r="J14" i="89"/>
  <c r="I14" i="89"/>
  <c r="H14" i="89"/>
  <c r="G14" i="89"/>
  <c r="F14" i="89"/>
  <c r="E14" i="89"/>
  <c r="D14" i="89"/>
  <c r="U110" i="86"/>
  <c r="U112" i="86" s="1"/>
  <c r="T110" i="86"/>
  <c r="T112" i="86" s="1"/>
  <c r="S110" i="86"/>
  <c r="S112" i="86" s="1"/>
  <c r="R110" i="86"/>
  <c r="R112" i="86" s="1"/>
  <c r="Q110" i="86"/>
  <c r="Q112" i="86" s="1"/>
  <c r="P110" i="86"/>
  <c r="P112" i="86" s="1"/>
  <c r="O110" i="86"/>
  <c r="O112" i="86" s="1"/>
  <c r="N110" i="86"/>
  <c r="N112" i="86" s="1"/>
  <c r="M110" i="86"/>
  <c r="M112" i="86" s="1"/>
  <c r="L110" i="86"/>
  <c r="L112" i="86" s="1"/>
  <c r="K110" i="86"/>
  <c r="K112" i="86" s="1"/>
  <c r="J110" i="86"/>
  <c r="J112" i="86" s="1"/>
  <c r="I110" i="86"/>
  <c r="I112" i="86" s="1"/>
  <c r="H110" i="86"/>
  <c r="H112" i="86" s="1"/>
  <c r="G110" i="86"/>
  <c r="G112" i="86" s="1"/>
  <c r="F110" i="86"/>
  <c r="F112" i="86" s="1"/>
  <c r="U122" i="86"/>
  <c r="U123" i="86" s="1"/>
  <c r="T122" i="86"/>
  <c r="S122" i="86"/>
  <c r="R122" i="86"/>
  <c r="Q122" i="86"/>
  <c r="P122" i="86"/>
  <c r="O122" i="86"/>
  <c r="N122" i="86"/>
  <c r="M122" i="86"/>
  <c r="L122" i="86"/>
  <c r="K122" i="86"/>
  <c r="J122" i="86"/>
  <c r="I122" i="86"/>
  <c r="H122" i="86"/>
  <c r="G122" i="86"/>
  <c r="F122" i="86"/>
  <c r="U71" i="86"/>
  <c r="T71" i="86"/>
  <c r="S71" i="86"/>
  <c r="R71" i="86"/>
  <c r="Q71" i="86"/>
  <c r="P71" i="86"/>
  <c r="O71" i="86"/>
  <c r="N71" i="86"/>
  <c r="M71" i="86"/>
  <c r="L71" i="86"/>
  <c r="K71" i="86"/>
  <c r="J71" i="86"/>
  <c r="I71" i="86"/>
  <c r="H71" i="86"/>
  <c r="G71" i="86"/>
  <c r="U50" i="86"/>
  <c r="U54" i="86" s="1"/>
  <c r="T50" i="86"/>
  <c r="T54" i="86" s="1"/>
  <c r="T74" i="86" s="1"/>
  <c r="S50" i="86"/>
  <c r="S54" i="86" s="1"/>
  <c r="R50" i="86"/>
  <c r="R54" i="86" s="1"/>
  <c r="Q50" i="86"/>
  <c r="Q54" i="86" s="1"/>
  <c r="P50" i="86"/>
  <c r="P54" i="86" s="1"/>
  <c r="O50" i="86"/>
  <c r="O54" i="86" s="1"/>
  <c r="N50" i="86"/>
  <c r="N54" i="86" s="1"/>
  <c r="M50" i="86"/>
  <c r="M54" i="86" s="1"/>
  <c r="L50" i="86"/>
  <c r="L54" i="86" s="1"/>
  <c r="K50" i="86"/>
  <c r="K54" i="86" s="1"/>
  <c r="J50" i="86"/>
  <c r="J54" i="86" s="1"/>
  <c r="I50" i="86"/>
  <c r="I54" i="86" s="1"/>
  <c r="I74" i="86" s="1"/>
  <c r="H50" i="86"/>
  <c r="H54" i="86" s="1"/>
  <c r="H74" i="86" s="1"/>
  <c r="G50" i="86"/>
  <c r="G54" i="86" s="1"/>
  <c r="F50" i="86"/>
  <c r="F54" i="86" s="1"/>
  <c r="F74" i="86" s="1"/>
  <c r="F75" i="86" s="1"/>
  <c r="U39" i="86"/>
  <c r="T39" i="86"/>
  <c r="S39" i="86"/>
  <c r="R39" i="86"/>
  <c r="Q39" i="86"/>
  <c r="P39" i="86"/>
  <c r="O39" i="86"/>
  <c r="N39" i="86"/>
  <c r="M39" i="86"/>
  <c r="L39" i="86"/>
  <c r="K39" i="86"/>
  <c r="J39" i="86"/>
  <c r="I39" i="86"/>
  <c r="H39" i="86"/>
  <c r="G39" i="86"/>
  <c r="F39" i="86"/>
  <c r="U24" i="86"/>
  <c r="T24" i="86"/>
  <c r="S24" i="86"/>
  <c r="R24" i="86"/>
  <c r="Q24" i="86"/>
  <c r="P24" i="86"/>
  <c r="O24" i="86"/>
  <c r="N24" i="86"/>
  <c r="M24" i="86"/>
  <c r="L24" i="86"/>
  <c r="K24" i="86"/>
  <c r="J24" i="86"/>
  <c r="I24" i="86"/>
  <c r="H24" i="86"/>
  <c r="G24" i="86"/>
  <c r="F24" i="86"/>
  <c r="U18" i="86"/>
  <c r="T18" i="86"/>
  <c r="S18" i="86"/>
  <c r="R18" i="86"/>
  <c r="Q18" i="86"/>
  <c r="P18" i="86"/>
  <c r="O18" i="86"/>
  <c r="N18" i="86"/>
  <c r="M18" i="86"/>
  <c r="L18" i="86"/>
  <c r="K18" i="86"/>
  <c r="J18" i="86"/>
  <c r="I18" i="86"/>
  <c r="H18" i="86"/>
  <c r="G18" i="86"/>
  <c r="F18" i="86"/>
  <c r="U13" i="86"/>
  <c r="T13" i="86"/>
  <c r="S13" i="86"/>
  <c r="R13" i="86"/>
  <c r="Q13" i="86"/>
  <c r="P13" i="86"/>
  <c r="O13" i="86"/>
  <c r="N13" i="86"/>
  <c r="M13" i="86"/>
  <c r="L13" i="86"/>
  <c r="K13" i="86"/>
  <c r="J13" i="86"/>
  <c r="I13" i="86"/>
  <c r="H13" i="86"/>
  <c r="G13" i="86"/>
  <c r="F13" i="86"/>
  <c r="E53" i="91"/>
  <c r="E50" i="91"/>
  <c r="H40" i="91"/>
  <c r="H39" i="91"/>
  <c r="H38" i="91"/>
  <c r="H37" i="91"/>
  <c r="H36" i="91"/>
  <c r="H35" i="91"/>
  <c r="F22" i="76"/>
  <c r="J22" i="76"/>
  <c r="U15" i="76"/>
  <c r="T15" i="76"/>
  <c r="S15" i="76"/>
  <c r="R15" i="76"/>
  <c r="Q15" i="76"/>
  <c r="P15" i="76"/>
  <c r="O15" i="76"/>
  <c r="N15" i="76"/>
  <c r="M15" i="76"/>
  <c r="L15" i="76"/>
  <c r="K15" i="76"/>
  <c r="J15" i="76"/>
  <c r="I15" i="76"/>
  <c r="H15" i="76"/>
  <c r="G15" i="76"/>
  <c r="F15" i="76"/>
  <c r="U8" i="76"/>
  <c r="T8" i="76"/>
  <c r="S8" i="76"/>
  <c r="R8" i="76"/>
  <c r="Q8" i="76"/>
  <c r="P8" i="76"/>
  <c r="O8" i="76"/>
  <c r="N8" i="76"/>
  <c r="M8" i="76"/>
  <c r="L8" i="76"/>
  <c r="K8" i="76"/>
  <c r="J8" i="76"/>
  <c r="I8" i="76"/>
  <c r="H8" i="76"/>
  <c r="G8" i="76"/>
  <c r="F8" i="76"/>
  <c r="J74" i="86" l="1"/>
  <c r="L74" i="86"/>
  <c r="L26" i="86"/>
  <c r="L31" i="86" s="1"/>
  <c r="O26" i="86"/>
  <c r="O31" i="86" s="1"/>
  <c r="M26" i="86"/>
  <c r="M31" i="86" s="1"/>
  <c r="U74" i="86"/>
  <c r="U75" i="86" s="1"/>
  <c r="N26" i="86"/>
  <c r="N31" i="86" s="1"/>
  <c r="K74" i="86"/>
  <c r="M74" i="86"/>
  <c r="N74" i="86"/>
  <c r="N75" i="86" s="1"/>
  <c r="O74" i="86"/>
  <c r="G123" i="86"/>
  <c r="O123" i="86"/>
  <c r="H123" i="86"/>
  <c r="P123" i="86"/>
  <c r="F123" i="86"/>
  <c r="I123" i="86"/>
  <c r="Q123" i="86"/>
  <c r="N123" i="86"/>
  <c r="J123" i="86"/>
  <c r="R123" i="86"/>
  <c r="K123" i="86"/>
  <c r="S123" i="86"/>
  <c r="L123" i="86"/>
  <c r="T123" i="86"/>
  <c r="M123" i="86"/>
  <c r="P26" i="86"/>
  <c r="P31" i="86" s="1"/>
  <c r="H75" i="86"/>
  <c r="T75" i="86"/>
  <c r="I75" i="86"/>
  <c r="F26" i="86"/>
  <c r="F31" i="86" s="1"/>
  <c r="R26" i="86"/>
  <c r="R31" i="86" s="1"/>
  <c r="J75" i="86"/>
  <c r="G26" i="86"/>
  <c r="G31" i="86" s="1"/>
  <c r="S26" i="86"/>
  <c r="S31" i="86" s="1"/>
  <c r="K75" i="86"/>
  <c r="H26" i="86"/>
  <c r="H31" i="86" s="1"/>
  <c r="T26" i="86"/>
  <c r="T31" i="86" s="1"/>
  <c r="P74" i="86"/>
  <c r="P75" i="86" s="1"/>
  <c r="L75" i="86"/>
  <c r="I26" i="86"/>
  <c r="I31" i="86" s="1"/>
  <c r="U26" i="86"/>
  <c r="U31" i="86" s="1"/>
  <c r="Q74" i="86"/>
  <c r="Q75" i="86" s="1"/>
  <c r="M75" i="86"/>
  <c r="J26" i="86"/>
  <c r="J31" i="86" s="1"/>
  <c r="R74" i="86"/>
  <c r="R75" i="86" s="1"/>
  <c r="K26" i="86"/>
  <c r="K31" i="86" s="1"/>
  <c r="G74" i="86"/>
  <c r="G75" i="86" s="1"/>
  <c r="S74" i="86"/>
  <c r="S75" i="86" s="1"/>
  <c r="O75" i="86"/>
  <c r="Q26" i="86"/>
  <c r="Q31" i="86" s="1"/>
  <c r="N22" i="76"/>
  <c r="G126" i="86"/>
  <c r="G114" i="86"/>
  <c r="G127" i="86" s="1"/>
  <c r="G128" i="86" s="1"/>
  <c r="K126" i="86"/>
  <c r="K114" i="86"/>
  <c r="O126" i="86"/>
  <c r="O114" i="86"/>
  <c r="S126" i="86"/>
  <c r="S114" i="86"/>
  <c r="S127" i="86" s="1"/>
  <c r="S128" i="86" s="1"/>
  <c r="H126" i="86"/>
  <c r="H114" i="86"/>
  <c r="L126" i="86"/>
  <c r="L114" i="86"/>
  <c r="P126" i="86"/>
  <c r="P114" i="86"/>
  <c r="P127" i="86" s="1"/>
  <c r="P128" i="86" s="1"/>
  <c r="T126" i="86"/>
  <c r="T114" i="86"/>
  <c r="T127" i="86" s="1"/>
  <c r="T128" i="86" s="1"/>
  <c r="I126" i="86"/>
  <c r="I114" i="86"/>
  <c r="M126" i="86"/>
  <c r="M114" i="86"/>
  <c r="Q126" i="86"/>
  <c r="Q114" i="86"/>
  <c r="U126" i="86"/>
  <c r="U114" i="86"/>
  <c r="U127" i="86" s="1"/>
  <c r="U128" i="86" s="1"/>
  <c r="F126" i="86"/>
  <c r="F114" i="86"/>
  <c r="F127" i="86" s="1"/>
  <c r="F128" i="86" s="1"/>
  <c r="J126" i="86"/>
  <c r="J114" i="86"/>
  <c r="N126" i="86"/>
  <c r="N114" i="86"/>
  <c r="N127" i="86" s="1"/>
  <c r="N128" i="86" s="1"/>
  <c r="R126" i="86"/>
  <c r="R114" i="86"/>
  <c r="R127" i="86" s="1"/>
  <c r="R128" i="86" s="1"/>
  <c r="G22" i="76"/>
  <c r="O22" i="76"/>
  <c r="S22" i="76"/>
  <c r="H22" i="76"/>
  <c r="L22" i="76"/>
  <c r="P22" i="76"/>
  <c r="T22" i="76"/>
  <c r="R22" i="76"/>
  <c r="K22" i="76"/>
  <c r="I22" i="76"/>
  <c r="M22" i="76"/>
  <c r="Q22" i="76"/>
  <c r="U22" i="76"/>
  <c r="I127" i="86" l="1"/>
  <c r="I128" i="86" s="1"/>
  <c r="H127" i="86"/>
  <c r="H128" i="86" s="1"/>
  <c r="O127" i="86"/>
  <c r="O128" i="86" s="1"/>
  <c r="Q127" i="86"/>
  <c r="Q128" i="86" s="1"/>
  <c r="J127" i="86"/>
  <c r="J128" i="86" s="1"/>
  <c r="M127" i="86"/>
  <c r="M128" i="86" s="1"/>
  <c r="L127" i="86"/>
  <c r="L128" i="86" s="1"/>
  <c r="K127" i="86"/>
  <c r="K128" i="86" s="1"/>
  <c r="S16" i="88"/>
  <c r="R16" i="88"/>
  <c r="Q16" i="88"/>
  <c r="P16" i="88"/>
  <c r="O16" i="88"/>
  <c r="N16" i="88"/>
  <c r="M16" i="88"/>
  <c r="L16" i="88"/>
  <c r="K16" i="88"/>
  <c r="J16" i="88"/>
  <c r="I16" i="88"/>
  <c r="H16" i="88"/>
  <c r="G16" i="88"/>
  <c r="F16" i="88"/>
  <c r="E16" i="88"/>
  <c r="D16" i="88"/>
  <c r="S15" i="88"/>
  <c r="R15" i="88"/>
  <c r="Q15" i="88"/>
  <c r="P15" i="88"/>
  <c r="O15" i="88"/>
  <c r="N15" i="88"/>
  <c r="M15" i="88"/>
  <c r="L15" i="88"/>
  <c r="K15" i="88"/>
  <c r="J15" i="88"/>
  <c r="I15" i="88"/>
  <c r="H15" i="88"/>
  <c r="G15" i="88"/>
  <c r="F15" i="88"/>
  <c r="E15" i="88"/>
  <c r="D15" i="88"/>
  <c r="S14" i="88"/>
  <c r="R14" i="88"/>
  <c r="Q14" i="88"/>
  <c r="P14" i="88"/>
  <c r="O14" i="88"/>
  <c r="N14" i="88"/>
  <c r="M14" i="88"/>
  <c r="L14" i="88"/>
  <c r="K14" i="88"/>
  <c r="J14" i="88"/>
  <c r="I14" i="88"/>
  <c r="H14" i="88"/>
  <c r="G14" i="88"/>
  <c r="F14" i="88"/>
  <c r="E14" i="88"/>
  <c r="D14" i="88"/>
  <c r="S13" i="88"/>
  <c r="R13" i="88"/>
  <c r="Q13" i="88"/>
  <c r="P13" i="88"/>
  <c r="O13" i="88"/>
  <c r="N13" i="88"/>
  <c r="M13" i="88"/>
  <c r="L13" i="88"/>
  <c r="K13" i="88"/>
  <c r="J13" i="88"/>
  <c r="I13" i="88"/>
  <c r="H13" i="88"/>
  <c r="G13" i="88"/>
  <c r="F13" i="88"/>
  <c r="E13" i="88"/>
  <c r="D13" i="88"/>
  <c r="S8" i="88"/>
  <c r="R8" i="88"/>
  <c r="Q8" i="88"/>
  <c r="P8" i="88"/>
  <c r="O8" i="88"/>
  <c r="N8" i="88"/>
  <c r="M8" i="88"/>
  <c r="L8" i="88"/>
  <c r="K8" i="88"/>
  <c r="J8" i="88"/>
  <c r="I8" i="88"/>
  <c r="H8" i="88"/>
  <c r="G8" i="88"/>
  <c r="F8" i="88"/>
  <c r="E8" i="88"/>
  <c r="D8" i="88"/>
  <c r="S7" i="88"/>
  <c r="R7" i="88"/>
  <c r="Q7" i="88"/>
  <c r="P7" i="88"/>
  <c r="O7" i="88"/>
  <c r="N7" i="88"/>
  <c r="M7" i="88"/>
  <c r="L7" i="88"/>
  <c r="K7" i="88"/>
  <c r="J7" i="88"/>
  <c r="I7" i="88"/>
  <c r="H7" i="88"/>
  <c r="G7" i="88"/>
  <c r="F7" i="88"/>
  <c r="E7" i="88"/>
  <c r="D7" i="88"/>
  <c r="H17" i="88" l="1"/>
  <c r="L17" i="88"/>
  <c r="J17" i="88"/>
  <c r="G17" i="88"/>
  <c r="I17" i="88"/>
  <c r="S17" i="88"/>
  <c r="O17" i="88"/>
  <c r="K17" i="88"/>
  <c r="M17" i="88"/>
  <c r="D17" i="88"/>
  <c r="P17" i="88"/>
  <c r="N17" i="88"/>
  <c r="E17" i="88"/>
  <c r="Q17" i="88"/>
  <c r="F17" i="88"/>
  <c r="R17" i="88"/>
</calcChain>
</file>

<file path=xl/sharedStrings.xml><?xml version="1.0" encoding="utf-8"?>
<sst xmlns="http://schemas.openxmlformats.org/spreadsheetml/2006/main" count="1666" uniqueCount="1158">
  <si>
    <t>A</t>
  </si>
  <si>
    <t>B</t>
  </si>
  <si>
    <t>Change in Key Rate</t>
  </si>
  <si>
    <t>….</t>
  </si>
  <si>
    <t>Dollar Value of 1bp</t>
    <phoneticPr fontId="24" type="noConversion"/>
  </si>
  <si>
    <t>Key Rate Duration</t>
    <phoneticPr fontId="24" type="noConversion"/>
  </si>
  <si>
    <r>
      <rPr>
        <sz val="12"/>
        <rFont val="標楷體"/>
        <family val="4"/>
        <charset val="136"/>
      </rPr>
      <t>有效存續期間計算方式</t>
    </r>
  </si>
  <si>
    <r>
      <rPr>
        <sz val="12"/>
        <rFont val="標楷體"/>
        <family val="4"/>
        <charset val="136"/>
      </rPr>
      <t>評估方式</t>
    </r>
  </si>
  <si>
    <r>
      <rPr>
        <sz val="12"/>
        <rFont val="標楷體"/>
        <family val="4"/>
        <charset val="136"/>
      </rPr>
      <t>評估結果</t>
    </r>
  </si>
  <si>
    <r>
      <rPr>
        <sz val="12"/>
        <rFont val="標楷體"/>
        <family val="4"/>
        <charset val="136"/>
      </rPr>
      <t>資產面</t>
    </r>
  </si>
  <si>
    <r>
      <rPr>
        <sz val="12"/>
        <rFont val="標楷體"/>
        <family val="4"/>
        <charset val="136"/>
      </rPr>
      <t>資產類別</t>
    </r>
    <phoneticPr fontId="24" type="noConversion"/>
  </si>
  <si>
    <r>
      <rPr>
        <sz val="12"/>
        <rFont val="標楷體"/>
        <family val="4"/>
        <charset val="136"/>
      </rPr>
      <t>合計</t>
    </r>
  </si>
  <si>
    <r>
      <rPr>
        <sz val="12"/>
        <rFont val="標楷體"/>
        <family val="4"/>
        <charset val="136"/>
      </rPr>
      <t>負債面</t>
    </r>
  </si>
  <si>
    <r>
      <rPr>
        <sz val="12"/>
        <rFont val="標楷體"/>
        <family val="4"/>
        <charset val="136"/>
      </rPr>
      <t>利率資本需求</t>
    </r>
    <r>
      <rPr>
        <sz val="12"/>
        <rFont val="Times New Roman"/>
        <family val="1"/>
      </rPr>
      <t>/</t>
    </r>
    <r>
      <rPr>
        <sz val="12"/>
        <rFont val="標楷體"/>
        <family val="4"/>
        <charset val="136"/>
      </rPr>
      <t>股東權益之計算方式</t>
    </r>
  </si>
  <si>
    <t>DL</t>
  </si>
  <si>
    <t>DA</t>
  </si>
  <si>
    <t>DL-DA</t>
  </si>
  <si>
    <t>DV01L</t>
  </si>
  <si>
    <t>DV01A</t>
  </si>
  <si>
    <t>DV01s=DV01L-DV01A</t>
  </si>
  <si>
    <t>KDL</t>
  </si>
  <si>
    <t>KDA</t>
  </si>
  <si>
    <t>KDL-KDA</t>
  </si>
  <si>
    <t>DV01KL</t>
  </si>
  <si>
    <t>DV01KA</t>
  </si>
  <si>
    <t>DV01Ks=DV01KL-DV01KA</t>
  </si>
  <si>
    <t>…</t>
    <phoneticPr fontId="24" type="noConversion"/>
  </si>
  <si>
    <t>+ CE-BEL</t>
  </si>
  <si>
    <t>- CSM</t>
  </si>
  <si>
    <r>
      <rPr>
        <sz val="12"/>
        <rFont val="標楷體"/>
        <family val="4"/>
        <charset val="136"/>
      </rPr>
      <t>評估結果</t>
    </r>
    <r>
      <rPr>
        <sz val="12"/>
        <rFont val="Times New Roman"/>
        <family val="1"/>
      </rPr>
      <t>(</t>
    </r>
    <r>
      <rPr>
        <sz val="12"/>
        <rFont val="標楷體"/>
        <family val="4"/>
        <charset val="136"/>
      </rPr>
      <t>年</t>
    </r>
    <r>
      <rPr>
        <sz val="12"/>
        <rFont val="Times New Roman"/>
        <family val="1"/>
      </rPr>
      <t>)</t>
    </r>
    <phoneticPr fontId="24" type="noConversion"/>
  </si>
  <si>
    <r>
      <rPr>
        <sz val="12"/>
        <rFont val="標楷體"/>
        <family val="4"/>
        <charset val="136"/>
      </rPr>
      <t>利率資本需求</t>
    </r>
    <r>
      <rPr>
        <sz val="12"/>
        <rFont val="Times New Roman"/>
        <family val="1"/>
      </rPr>
      <t>(</t>
    </r>
    <r>
      <rPr>
        <sz val="12"/>
        <rFont val="標楷體"/>
        <family val="4"/>
        <charset val="136"/>
      </rPr>
      <t>億元</t>
    </r>
    <r>
      <rPr>
        <sz val="12"/>
        <rFont val="Times New Roman"/>
        <family val="1"/>
      </rPr>
      <t>)</t>
    </r>
    <phoneticPr fontId="24" type="noConversion"/>
  </si>
  <si>
    <r>
      <rPr>
        <sz val="12"/>
        <rFont val="標楷體"/>
        <family val="4"/>
        <charset val="136"/>
      </rPr>
      <t>股東權益</t>
    </r>
    <r>
      <rPr>
        <sz val="12"/>
        <rFont val="Times New Roman"/>
        <family val="1"/>
      </rPr>
      <t>(</t>
    </r>
    <r>
      <rPr>
        <sz val="12"/>
        <rFont val="標楷體"/>
        <family val="4"/>
        <charset val="136"/>
      </rPr>
      <t>億元</t>
    </r>
    <r>
      <rPr>
        <sz val="12"/>
        <rFont val="Times New Roman"/>
        <family val="1"/>
      </rPr>
      <t>)</t>
    </r>
    <phoneticPr fontId="24" type="noConversion"/>
  </si>
  <si>
    <r>
      <rPr>
        <sz val="12"/>
        <rFont val="標楷體"/>
        <family val="4"/>
        <charset val="136"/>
      </rPr>
      <t>利率資本需求</t>
    </r>
    <r>
      <rPr>
        <sz val="12"/>
        <rFont val="Times New Roman"/>
        <family val="1"/>
      </rPr>
      <t>/</t>
    </r>
    <r>
      <rPr>
        <sz val="12"/>
        <rFont val="標楷體"/>
        <family val="4"/>
        <charset val="136"/>
      </rPr>
      <t>股東權益</t>
    </r>
    <r>
      <rPr>
        <sz val="12"/>
        <rFont val="Times New Roman"/>
        <family val="1"/>
      </rPr>
      <t>(%)</t>
    </r>
    <phoneticPr fontId="24" type="noConversion"/>
  </si>
  <si>
    <r>
      <rPr>
        <sz val="12"/>
        <rFont val="標楷體"/>
        <family val="4"/>
        <charset val="136"/>
      </rPr>
      <t>區隔資產</t>
    </r>
  </si>
  <si>
    <r>
      <rPr>
        <sz val="12"/>
        <rFont val="標楷體"/>
        <family val="4"/>
        <charset val="136"/>
      </rPr>
      <t>公司整體</t>
    </r>
  </si>
  <si>
    <r>
      <rPr>
        <sz val="12"/>
        <rFont val="標楷體"/>
        <family val="4"/>
        <charset val="136"/>
      </rPr>
      <t>法定準備金</t>
    </r>
    <r>
      <rPr>
        <sz val="12"/>
        <rFont val="Times New Roman"/>
        <family val="1"/>
      </rPr>
      <t>(</t>
    </r>
    <r>
      <rPr>
        <sz val="12"/>
        <rFont val="標楷體"/>
        <family val="4"/>
        <charset val="136"/>
      </rPr>
      <t>億元</t>
    </r>
    <r>
      <rPr>
        <sz val="12"/>
        <rFont val="Times New Roman"/>
        <family val="1"/>
      </rPr>
      <t>)</t>
    </r>
    <phoneticPr fontId="24" type="noConversion"/>
  </si>
  <si>
    <r>
      <t>DV01s/</t>
    </r>
    <r>
      <rPr>
        <sz val="12"/>
        <rFont val="標楷體"/>
        <family val="4"/>
        <charset val="136"/>
      </rPr>
      <t>法定準備金</t>
    </r>
  </si>
  <si>
    <r>
      <rPr>
        <sz val="12"/>
        <rFont val="標楷體"/>
        <family val="4"/>
        <charset val="136"/>
      </rPr>
      <t>負債公允價值</t>
    </r>
    <r>
      <rPr>
        <sz val="12"/>
        <rFont val="Times New Roman"/>
        <family val="1"/>
      </rPr>
      <t>(</t>
    </r>
    <r>
      <rPr>
        <sz val="12"/>
        <rFont val="標楷體"/>
        <family val="4"/>
        <charset val="136"/>
      </rPr>
      <t>億元</t>
    </r>
    <r>
      <rPr>
        <sz val="12"/>
        <rFont val="Times New Roman"/>
        <family val="1"/>
      </rPr>
      <t>)</t>
    </r>
    <phoneticPr fontId="24" type="noConversion"/>
  </si>
  <si>
    <r>
      <t>DV01s/</t>
    </r>
    <r>
      <rPr>
        <sz val="12"/>
        <rFont val="標楷體"/>
        <family val="4"/>
        <charset val="136"/>
      </rPr>
      <t>負債公允價值</t>
    </r>
    <phoneticPr fontId="24" type="noConversion"/>
  </si>
  <si>
    <r>
      <rPr>
        <sz val="12"/>
        <rFont val="標楷體"/>
        <family val="4"/>
        <charset val="136"/>
      </rPr>
      <t>關鍵年度</t>
    </r>
  </si>
  <si>
    <r>
      <rPr>
        <sz val="12"/>
        <rFont val="標楷體"/>
        <family val="4"/>
        <charset val="136"/>
      </rPr>
      <t>負債公允價值</t>
    </r>
  </si>
  <si>
    <r>
      <t>DV01Ks/</t>
    </r>
    <r>
      <rPr>
        <sz val="12"/>
        <rFont val="標楷體"/>
        <family val="4"/>
        <charset val="136"/>
      </rPr>
      <t>負債公允價值</t>
    </r>
  </si>
  <si>
    <r>
      <rPr>
        <sz val="12"/>
        <rFont val="標楷體"/>
        <family val="4"/>
        <charset val="136"/>
      </rPr>
      <t>公司整體</t>
    </r>
    <phoneticPr fontId="24" type="noConversion"/>
  </si>
  <si>
    <t>現行之
資產負債存續期間分析</t>
    <phoneticPr fontId="24" type="noConversion"/>
  </si>
  <si>
    <t>註:請公司自行提出不同幣別維度之資產與負債匹配分析。</t>
    <phoneticPr fontId="24" type="noConversion"/>
  </si>
  <si>
    <t>業主權益(億元)</t>
    <phoneticPr fontId="24" type="noConversion"/>
  </si>
  <si>
    <r>
      <t>DV01s/</t>
    </r>
    <r>
      <rPr>
        <sz val="12"/>
        <rFont val="標楷體"/>
        <family val="4"/>
        <charset val="136"/>
      </rPr>
      <t>業主權益</t>
    </r>
    <phoneticPr fontId="24" type="noConversion"/>
  </si>
  <si>
    <r>
      <t>DV01Ks/</t>
    </r>
    <r>
      <rPr>
        <sz val="12"/>
        <rFont val="標楷體"/>
        <family val="4"/>
        <charset val="136"/>
      </rPr>
      <t>業主權益</t>
    </r>
    <phoneticPr fontId="24" type="noConversion"/>
  </si>
  <si>
    <t>(A)</t>
    <phoneticPr fontId="24" type="noConversion"/>
  </si>
  <si>
    <r>
      <t>IFRS17</t>
    </r>
    <r>
      <rPr>
        <b/>
        <sz val="12"/>
        <rFont val="標楷體"/>
        <family val="4"/>
        <charset val="136"/>
      </rPr>
      <t>綜合損益表</t>
    </r>
    <phoneticPr fontId="24" type="noConversion"/>
  </si>
  <si>
    <r>
      <t>(</t>
    </r>
    <r>
      <rPr>
        <sz val="12"/>
        <rFont val="標楷體"/>
        <family val="4"/>
        <charset val="136"/>
      </rPr>
      <t>單位：新台幣億元</t>
    </r>
    <r>
      <rPr>
        <sz val="12"/>
        <rFont val="Times New Roman"/>
        <family val="1"/>
      </rPr>
      <t>/%)</t>
    </r>
    <phoneticPr fontId="72" type="noConversion"/>
  </si>
  <si>
    <r>
      <t>115</t>
    </r>
    <r>
      <rPr>
        <sz val="12"/>
        <rFont val="標楷體"/>
        <family val="4"/>
        <charset val="136"/>
      </rPr>
      <t>年</t>
    </r>
    <r>
      <rPr>
        <sz val="12"/>
        <rFont val="微軟正黑體"/>
        <family val="2"/>
        <charset val="136"/>
      </rPr>
      <t/>
    </r>
  </si>
  <si>
    <r>
      <t>116</t>
    </r>
    <r>
      <rPr>
        <sz val="12"/>
        <rFont val="標楷體"/>
        <family val="4"/>
        <charset val="136"/>
      </rPr>
      <t>年</t>
    </r>
    <r>
      <rPr>
        <sz val="12"/>
        <rFont val="微軟正黑體"/>
        <family val="2"/>
        <charset val="136"/>
      </rPr>
      <t/>
    </r>
  </si>
  <si>
    <r>
      <t>117</t>
    </r>
    <r>
      <rPr>
        <sz val="12"/>
        <rFont val="標楷體"/>
        <family val="4"/>
        <charset val="136"/>
      </rPr>
      <t>年</t>
    </r>
    <r>
      <rPr>
        <sz val="12"/>
        <rFont val="微軟正黑體"/>
        <family val="2"/>
        <charset val="136"/>
      </rPr>
      <t/>
    </r>
  </si>
  <si>
    <r>
      <t>118</t>
    </r>
    <r>
      <rPr>
        <sz val="12"/>
        <rFont val="標楷體"/>
        <family val="4"/>
        <charset val="136"/>
      </rPr>
      <t>年</t>
    </r>
    <r>
      <rPr>
        <sz val="12"/>
        <rFont val="微軟正黑體"/>
        <family val="2"/>
        <charset val="136"/>
      </rPr>
      <t/>
    </r>
  </si>
  <si>
    <r>
      <t>120</t>
    </r>
    <r>
      <rPr>
        <sz val="12"/>
        <rFont val="標楷體"/>
        <family val="4"/>
        <charset val="136"/>
      </rPr>
      <t>年</t>
    </r>
  </si>
  <si>
    <r>
      <t>121</t>
    </r>
    <r>
      <rPr>
        <sz val="12"/>
        <rFont val="標楷體"/>
        <family val="4"/>
        <charset val="136"/>
      </rPr>
      <t>年</t>
    </r>
  </si>
  <si>
    <r>
      <t>122</t>
    </r>
    <r>
      <rPr>
        <sz val="12"/>
        <rFont val="標楷體"/>
        <family val="4"/>
        <charset val="136"/>
      </rPr>
      <t>年</t>
    </r>
  </si>
  <si>
    <r>
      <t>123</t>
    </r>
    <r>
      <rPr>
        <sz val="12"/>
        <rFont val="標楷體"/>
        <family val="4"/>
        <charset val="136"/>
      </rPr>
      <t>年</t>
    </r>
  </si>
  <si>
    <r>
      <t>124</t>
    </r>
    <r>
      <rPr>
        <sz val="12"/>
        <rFont val="標楷體"/>
        <family val="4"/>
        <charset val="136"/>
      </rPr>
      <t>年</t>
    </r>
  </si>
  <si>
    <r>
      <t>125</t>
    </r>
    <r>
      <rPr>
        <sz val="12"/>
        <rFont val="標楷體"/>
        <family val="4"/>
        <charset val="136"/>
      </rPr>
      <t>年</t>
    </r>
  </si>
  <si>
    <r>
      <t>126</t>
    </r>
    <r>
      <rPr>
        <sz val="12"/>
        <rFont val="標楷體"/>
        <family val="4"/>
        <charset val="136"/>
      </rPr>
      <t>年</t>
    </r>
  </si>
  <si>
    <r>
      <t>127</t>
    </r>
    <r>
      <rPr>
        <sz val="12"/>
        <rFont val="標楷體"/>
        <family val="4"/>
        <charset val="136"/>
      </rPr>
      <t>年</t>
    </r>
  </si>
  <si>
    <r>
      <t>128</t>
    </r>
    <r>
      <rPr>
        <sz val="12"/>
        <rFont val="標楷體"/>
        <family val="4"/>
        <charset val="136"/>
      </rPr>
      <t>年</t>
    </r>
  </si>
  <si>
    <r>
      <t>129</t>
    </r>
    <r>
      <rPr>
        <sz val="12"/>
        <rFont val="標楷體"/>
        <family val="4"/>
        <charset val="136"/>
      </rPr>
      <t>年</t>
    </r>
  </si>
  <si>
    <r>
      <rPr>
        <sz val="12"/>
        <rFont val="標楷體"/>
        <family val="4"/>
        <charset val="136"/>
      </rPr>
      <t>保險合約收入</t>
    </r>
  </si>
  <si>
    <r>
      <rPr>
        <sz val="12"/>
        <rFont val="標楷體"/>
        <family val="4"/>
        <charset val="136"/>
      </rPr>
      <t>當期預期理賠及費用</t>
    </r>
  </si>
  <si>
    <r>
      <t>IACF</t>
    </r>
    <r>
      <rPr>
        <sz val="12"/>
        <rFont val="標楷體"/>
        <family val="4"/>
        <charset val="136"/>
      </rPr>
      <t>之回收分攤</t>
    </r>
  </si>
  <si>
    <r>
      <rPr>
        <sz val="12"/>
        <rFont val="標楷體"/>
        <family val="4"/>
        <charset val="136"/>
      </rPr>
      <t>保險服務費用</t>
    </r>
  </si>
  <si>
    <r>
      <rPr>
        <sz val="12"/>
        <rFont val="標楷體"/>
        <family val="4"/>
        <charset val="136"/>
      </rPr>
      <t>當期實際理賠及費用</t>
    </r>
  </si>
  <si>
    <r>
      <rPr>
        <sz val="12"/>
        <rFont val="標楷體"/>
        <family val="4"/>
        <charset val="136"/>
      </rPr>
      <t>保險財務收益或費用</t>
    </r>
  </si>
  <si>
    <r>
      <rPr>
        <sz val="12"/>
        <rFont val="標楷體"/>
        <family val="4"/>
        <charset val="136"/>
      </rPr>
      <t>利息成本</t>
    </r>
  </si>
  <si>
    <r>
      <rPr>
        <sz val="12"/>
        <rFont val="標楷體"/>
        <family val="4"/>
        <charset val="136"/>
      </rPr>
      <t>現時利率變動的影響</t>
    </r>
    <r>
      <rPr>
        <sz val="12"/>
        <rFont val="Times New Roman"/>
        <family val="1"/>
      </rPr>
      <t>(</t>
    </r>
    <r>
      <rPr>
        <sz val="12"/>
        <rFont val="標楷體"/>
        <family val="4"/>
        <charset val="136"/>
      </rPr>
      <t>若未選擇將保險財務收益或費用於損益與其他綜合損益間細分</t>
    </r>
    <r>
      <rPr>
        <sz val="12"/>
        <rFont val="Times New Roman"/>
        <family val="1"/>
      </rPr>
      <t>)</t>
    </r>
  </si>
  <si>
    <r>
      <rPr>
        <b/>
        <sz val="12"/>
        <rFont val="標楷體"/>
        <family val="4"/>
        <charset val="136"/>
      </rPr>
      <t>當期損益</t>
    </r>
  </si>
  <si>
    <r>
      <rPr>
        <b/>
        <sz val="12"/>
        <rFont val="標楷體"/>
        <family val="4"/>
        <charset val="136"/>
      </rPr>
      <t>綜合損益</t>
    </r>
  </si>
  <si>
    <t>(B)</t>
    <phoneticPr fontId="24" type="noConversion"/>
  </si>
  <si>
    <t>(C)</t>
    <phoneticPr fontId="24" type="noConversion"/>
  </si>
  <si>
    <t>(D)</t>
    <phoneticPr fontId="24" type="noConversion"/>
  </si>
  <si>
    <t>(E)</t>
    <phoneticPr fontId="24" type="noConversion"/>
  </si>
  <si>
    <r>
      <t>IFRS17</t>
    </r>
    <r>
      <rPr>
        <sz val="12"/>
        <rFont val="標楷體"/>
        <family val="4"/>
        <charset val="136"/>
      </rPr>
      <t>下淨值比</t>
    </r>
    <phoneticPr fontId="24" type="noConversion"/>
  </si>
  <si>
    <r>
      <t>IFRS17</t>
    </r>
    <r>
      <rPr>
        <sz val="12"/>
        <rFont val="標楷體"/>
        <family val="4"/>
        <charset val="136"/>
      </rPr>
      <t>下淨值比達</t>
    </r>
    <r>
      <rPr>
        <sz val="12"/>
        <rFont val="Times New Roman"/>
        <family val="1"/>
      </rPr>
      <t>3%</t>
    </r>
    <r>
      <rPr>
        <sz val="12"/>
        <rFont val="標楷體"/>
        <family val="4"/>
        <charset val="136"/>
      </rPr>
      <t>之資本缺口</t>
    </r>
    <phoneticPr fontId="24" type="noConversion"/>
  </si>
  <si>
    <r>
      <t>115</t>
    </r>
    <r>
      <rPr>
        <sz val="12"/>
        <rFont val="標楷體"/>
        <family val="4"/>
        <charset val="136"/>
      </rPr>
      <t>年</t>
    </r>
    <r>
      <rPr>
        <sz val="12"/>
        <color rgb="FF0000FF"/>
        <rFont val="微軟正黑體"/>
        <family val="2"/>
        <charset val="136"/>
      </rPr>
      <t/>
    </r>
  </si>
  <si>
    <r>
      <t>116</t>
    </r>
    <r>
      <rPr>
        <sz val="12"/>
        <rFont val="標楷體"/>
        <family val="4"/>
        <charset val="136"/>
      </rPr>
      <t>年</t>
    </r>
    <r>
      <rPr>
        <sz val="12"/>
        <color rgb="FF0000FF"/>
        <rFont val="微軟正黑體"/>
        <family val="2"/>
        <charset val="136"/>
      </rPr>
      <t/>
    </r>
  </si>
  <si>
    <r>
      <t>117</t>
    </r>
    <r>
      <rPr>
        <sz val="12"/>
        <rFont val="標楷體"/>
        <family val="4"/>
        <charset val="136"/>
      </rPr>
      <t>年</t>
    </r>
    <r>
      <rPr>
        <sz val="12"/>
        <color rgb="FF0000FF"/>
        <rFont val="微軟正黑體"/>
        <family val="2"/>
        <charset val="136"/>
      </rPr>
      <t/>
    </r>
  </si>
  <si>
    <r>
      <t>118</t>
    </r>
    <r>
      <rPr>
        <sz val="12"/>
        <rFont val="標楷體"/>
        <family val="4"/>
        <charset val="136"/>
      </rPr>
      <t>年</t>
    </r>
    <r>
      <rPr>
        <sz val="12"/>
        <color rgb="FF0000FF"/>
        <rFont val="微軟正黑體"/>
        <family val="2"/>
        <charset val="136"/>
      </rPr>
      <t/>
    </r>
  </si>
  <si>
    <r>
      <t>119</t>
    </r>
    <r>
      <rPr>
        <sz val="12"/>
        <rFont val="標楷體"/>
        <family val="4"/>
        <charset val="136"/>
      </rPr>
      <t>年</t>
    </r>
    <r>
      <rPr>
        <sz val="12"/>
        <color rgb="FF0000FF"/>
        <rFont val="微軟正黑體"/>
        <family val="2"/>
        <charset val="136"/>
      </rPr>
      <t/>
    </r>
  </si>
  <si>
    <r>
      <t>120</t>
    </r>
    <r>
      <rPr>
        <sz val="12"/>
        <rFont val="標楷體"/>
        <family val="4"/>
        <charset val="136"/>
      </rPr>
      <t>年</t>
    </r>
    <r>
      <rPr>
        <sz val="12"/>
        <color rgb="FF0000FF"/>
        <rFont val="微軟正黑體"/>
        <family val="2"/>
        <charset val="136"/>
      </rPr>
      <t/>
    </r>
  </si>
  <si>
    <r>
      <t>121</t>
    </r>
    <r>
      <rPr>
        <sz val="12"/>
        <rFont val="標楷體"/>
        <family val="4"/>
        <charset val="136"/>
      </rPr>
      <t>年</t>
    </r>
    <r>
      <rPr>
        <sz val="12"/>
        <color rgb="FF0000FF"/>
        <rFont val="微軟正黑體"/>
        <family val="2"/>
        <charset val="136"/>
      </rPr>
      <t/>
    </r>
  </si>
  <si>
    <r>
      <t>122</t>
    </r>
    <r>
      <rPr>
        <sz val="12"/>
        <rFont val="標楷體"/>
        <family val="4"/>
        <charset val="136"/>
      </rPr>
      <t>年</t>
    </r>
    <r>
      <rPr>
        <sz val="12"/>
        <color rgb="FF0000FF"/>
        <rFont val="微軟正黑體"/>
        <family val="2"/>
        <charset val="136"/>
      </rPr>
      <t/>
    </r>
  </si>
  <si>
    <r>
      <t>123</t>
    </r>
    <r>
      <rPr>
        <sz val="12"/>
        <rFont val="標楷體"/>
        <family val="4"/>
        <charset val="136"/>
      </rPr>
      <t>年</t>
    </r>
    <r>
      <rPr>
        <sz val="12"/>
        <color rgb="FF0000FF"/>
        <rFont val="微軟正黑體"/>
        <family val="2"/>
        <charset val="136"/>
      </rPr>
      <t/>
    </r>
  </si>
  <si>
    <r>
      <t>124</t>
    </r>
    <r>
      <rPr>
        <sz val="12"/>
        <rFont val="標楷體"/>
        <family val="4"/>
        <charset val="136"/>
      </rPr>
      <t>年</t>
    </r>
    <r>
      <rPr>
        <sz val="12"/>
        <color rgb="FF0000FF"/>
        <rFont val="微軟正黑體"/>
        <family val="2"/>
        <charset val="136"/>
      </rPr>
      <t/>
    </r>
  </si>
  <si>
    <r>
      <t>125</t>
    </r>
    <r>
      <rPr>
        <sz val="12"/>
        <rFont val="標楷體"/>
        <family val="4"/>
        <charset val="136"/>
      </rPr>
      <t>年</t>
    </r>
    <r>
      <rPr>
        <sz val="12"/>
        <color rgb="FF0000FF"/>
        <rFont val="微軟正黑體"/>
        <family val="2"/>
        <charset val="136"/>
      </rPr>
      <t/>
    </r>
  </si>
  <si>
    <r>
      <t>126</t>
    </r>
    <r>
      <rPr>
        <sz val="12"/>
        <rFont val="標楷體"/>
        <family val="4"/>
        <charset val="136"/>
      </rPr>
      <t>年</t>
    </r>
    <r>
      <rPr>
        <sz val="12"/>
        <color rgb="FF0000FF"/>
        <rFont val="微軟正黑體"/>
        <family val="2"/>
        <charset val="136"/>
      </rPr>
      <t/>
    </r>
  </si>
  <si>
    <r>
      <t>127</t>
    </r>
    <r>
      <rPr>
        <sz val="12"/>
        <rFont val="標楷體"/>
        <family val="4"/>
        <charset val="136"/>
      </rPr>
      <t>年</t>
    </r>
    <r>
      <rPr>
        <sz val="12"/>
        <color rgb="FF0000FF"/>
        <rFont val="微軟正黑體"/>
        <family val="2"/>
        <charset val="136"/>
      </rPr>
      <t/>
    </r>
  </si>
  <si>
    <r>
      <t>128</t>
    </r>
    <r>
      <rPr>
        <sz val="12"/>
        <rFont val="標楷體"/>
        <family val="4"/>
        <charset val="136"/>
      </rPr>
      <t>年</t>
    </r>
    <r>
      <rPr>
        <sz val="12"/>
        <color rgb="FF0000FF"/>
        <rFont val="微軟正黑體"/>
        <family val="2"/>
        <charset val="136"/>
      </rPr>
      <t/>
    </r>
  </si>
  <si>
    <r>
      <t>129</t>
    </r>
    <r>
      <rPr>
        <sz val="12"/>
        <rFont val="標楷體"/>
        <family val="4"/>
        <charset val="136"/>
      </rPr>
      <t>年</t>
    </r>
    <r>
      <rPr>
        <sz val="12"/>
        <color rgb="FF0000FF"/>
        <rFont val="微軟正黑體"/>
        <family val="2"/>
        <charset val="136"/>
      </rPr>
      <t/>
    </r>
  </si>
  <si>
    <r>
      <rPr>
        <sz val="12"/>
        <rFont val="標楷體"/>
        <family val="4"/>
        <charset val="136"/>
      </rPr>
      <t>分析項目</t>
    </r>
    <phoneticPr fontId="72" type="noConversion"/>
  </si>
  <si>
    <r>
      <t>115</t>
    </r>
    <r>
      <rPr>
        <sz val="12"/>
        <rFont val="標楷體"/>
        <family val="4"/>
        <charset val="136"/>
      </rPr>
      <t>年</t>
    </r>
  </si>
  <si>
    <r>
      <t>118</t>
    </r>
    <r>
      <rPr>
        <sz val="12"/>
        <rFont val="標楷體"/>
        <family val="4"/>
        <charset val="136"/>
      </rPr>
      <t>年</t>
    </r>
  </si>
  <si>
    <r>
      <t>119</t>
    </r>
    <r>
      <rPr>
        <sz val="12"/>
        <rFont val="標楷體"/>
        <family val="4"/>
        <charset val="136"/>
      </rPr>
      <t>年</t>
    </r>
  </si>
  <si>
    <t>AC</t>
  </si>
  <si>
    <t>FVTPL</t>
  </si>
  <si>
    <t>FVTPL+Overlay</t>
    <phoneticPr fontId="72" type="noConversion"/>
  </si>
  <si>
    <t>FVOCI</t>
    <phoneticPr fontId="72" type="noConversion"/>
  </si>
  <si>
    <r>
      <rPr>
        <sz val="12"/>
        <rFont val="標楷體"/>
        <family val="4"/>
        <charset val="136"/>
      </rPr>
      <t>資產成長率</t>
    </r>
  </si>
  <si>
    <r>
      <rPr>
        <sz val="12"/>
        <rFont val="標楷體"/>
        <family val="4"/>
        <charset val="136"/>
      </rPr>
      <t>淨投資損益</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72" type="noConversion"/>
  </si>
  <si>
    <r>
      <rPr>
        <sz val="12"/>
        <rFont val="標楷體"/>
        <family val="4"/>
        <charset val="136"/>
      </rPr>
      <t>小計</t>
    </r>
  </si>
  <si>
    <r>
      <rPr>
        <sz val="12"/>
        <rFont val="標楷體"/>
        <family val="4"/>
        <charset val="136"/>
      </rPr>
      <t>負債成長率</t>
    </r>
  </si>
  <si>
    <r>
      <rPr>
        <sz val="12"/>
        <rFont val="標楷體"/>
        <family val="4"/>
        <charset val="136"/>
      </rPr>
      <t>利息成本</t>
    </r>
    <r>
      <rPr>
        <sz val="12"/>
        <rFont val="Times New Roman"/>
        <family val="1"/>
      </rPr>
      <t>÷</t>
    </r>
    <r>
      <rPr>
        <sz val="12"/>
        <rFont val="標楷體"/>
        <family val="4"/>
        <charset val="136"/>
      </rPr>
      <t>期初保險合約負債</t>
    </r>
  </si>
  <si>
    <r>
      <rPr>
        <sz val="12"/>
        <rFont val="標楷體"/>
        <family val="4"/>
        <charset val="136"/>
      </rPr>
      <t>現時利率變動影響數</t>
    </r>
    <r>
      <rPr>
        <sz val="12"/>
        <rFont val="Times New Roman"/>
        <family val="1"/>
      </rPr>
      <t>÷</t>
    </r>
    <r>
      <rPr>
        <sz val="12"/>
        <rFont val="標楷體"/>
        <family val="4"/>
        <charset val="136"/>
      </rPr>
      <t>期初保險合約負債</t>
    </r>
  </si>
  <si>
    <r>
      <rPr>
        <sz val="12"/>
        <rFont val="標楷體"/>
        <family val="4"/>
        <charset val="136"/>
      </rPr>
      <t>資產面淨投資收益</t>
    </r>
    <r>
      <rPr>
        <sz val="12"/>
        <rFont val="Times New Roman"/>
        <family val="1"/>
      </rPr>
      <t>÷IFIE(P&amp;L)</t>
    </r>
    <phoneticPr fontId="72" type="noConversion"/>
  </si>
  <si>
    <r>
      <rPr>
        <sz val="12"/>
        <rFont val="標楷體"/>
        <family val="4"/>
        <charset val="136"/>
      </rPr>
      <t>資產面總投資收益</t>
    </r>
    <r>
      <rPr>
        <sz val="12"/>
        <rFont val="Times New Roman"/>
        <family val="1"/>
      </rPr>
      <t>÷IFIE(P&amp;L</t>
    </r>
    <r>
      <rPr>
        <sz val="12"/>
        <rFont val="標楷體"/>
        <family val="4"/>
        <charset val="136"/>
      </rPr>
      <t>及</t>
    </r>
    <r>
      <rPr>
        <sz val="12"/>
        <rFont val="Times New Roman"/>
        <family val="1"/>
      </rPr>
      <t>OCI)</t>
    </r>
    <phoneticPr fontId="72" type="noConversion"/>
  </si>
  <si>
    <r>
      <rPr>
        <sz val="12"/>
        <rFont val="標楷體"/>
        <family val="4"/>
        <charset val="136"/>
      </rPr>
      <t>財務面對保留盈餘影響數</t>
    </r>
    <r>
      <rPr>
        <sz val="12"/>
        <rFont val="Times New Roman"/>
        <family val="1"/>
      </rPr>
      <t>(</t>
    </r>
    <r>
      <rPr>
        <sz val="12"/>
        <rFont val="標楷體"/>
        <family val="4"/>
        <charset val="136"/>
      </rPr>
      <t>億元</t>
    </r>
    <r>
      <rPr>
        <sz val="12"/>
        <rFont val="Times New Roman"/>
        <family val="1"/>
      </rPr>
      <t>)</t>
    </r>
  </si>
  <si>
    <r>
      <rPr>
        <sz val="12"/>
        <rFont val="標楷體"/>
        <family val="4"/>
        <charset val="136"/>
      </rPr>
      <t>財務面對淨值影響數</t>
    </r>
    <r>
      <rPr>
        <sz val="12"/>
        <rFont val="Times New Roman"/>
        <family val="1"/>
      </rPr>
      <t>(</t>
    </r>
    <r>
      <rPr>
        <sz val="12"/>
        <rFont val="標楷體"/>
        <family val="4"/>
        <charset val="136"/>
      </rPr>
      <t>億元</t>
    </r>
    <r>
      <rPr>
        <sz val="12"/>
        <rFont val="Times New Roman"/>
        <family val="1"/>
      </rPr>
      <t>)</t>
    </r>
  </si>
  <si>
    <t>(B)</t>
    <phoneticPr fontId="72" type="noConversion"/>
  </si>
  <si>
    <r>
      <rPr>
        <sz val="12"/>
        <rFont val="標楷體"/>
        <family val="4"/>
        <charset val="136"/>
      </rPr>
      <t>增資規劃</t>
    </r>
  </si>
  <si>
    <r>
      <t>AC</t>
    </r>
    <r>
      <rPr>
        <sz val="12"/>
        <rFont val="標楷體"/>
        <family val="4"/>
        <charset val="136"/>
      </rPr>
      <t>重分類對保留盈餘影響數</t>
    </r>
  </si>
  <si>
    <r>
      <t>IFRS17</t>
    </r>
    <r>
      <rPr>
        <sz val="12"/>
        <rFont val="標楷體"/>
        <family val="4"/>
        <charset val="136"/>
      </rPr>
      <t>下保留盈餘</t>
    </r>
  </si>
  <si>
    <r>
      <rPr>
        <sz val="12"/>
        <rFont val="標楷體"/>
        <family val="4"/>
        <charset val="136"/>
      </rPr>
      <t>保留盈餘影響數</t>
    </r>
  </si>
  <si>
    <r>
      <rPr>
        <sz val="12"/>
        <rFont val="標楷體"/>
        <family val="4"/>
        <charset val="136"/>
      </rPr>
      <t>負債評價對其他權益影響數</t>
    </r>
    <phoneticPr fontId="72" type="noConversion"/>
  </si>
  <si>
    <r>
      <t>AC</t>
    </r>
    <r>
      <rPr>
        <sz val="12"/>
        <rFont val="標楷體"/>
        <family val="4"/>
        <charset val="136"/>
      </rPr>
      <t>重分類對其他權益影響數</t>
    </r>
  </si>
  <si>
    <r>
      <rPr>
        <sz val="12"/>
        <rFont val="標楷體"/>
        <family val="4"/>
        <charset val="136"/>
      </rPr>
      <t>其他調整數</t>
    </r>
  </si>
  <si>
    <r>
      <t>IFRS17</t>
    </r>
    <r>
      <rPr>
        <sz val="12"/>
        <rFont val="標楷體"/>
        <family val="4"/>
        <charset val="136"/>
      </rPr>
      <t>下淨值</t>
    </r>
  </si>
  <si>
    <r>
      <rPr>
        <sz val="12"/>
        <rFont val="標楷體"/>
        <family val="4"/>
        <charset val="136"/>
      </rPr>
      <t>所得稅利益或</t>
    </r>
    <r>
      <rPr>
        <sz val="12"/>
        <rFont val="Times New Roman"/>
        <family val="1"/>
      </rPr>
      <t>(</t>
    </r>
    <r>
      <rPr>
        <sz val="12"/>
        <rFont val="標楷體"/>
        <family val="4"/>
        <charset val="136"/>
      </rPr>
      <t>費用</t>
    </r>
    <r>
      <rPr>
        <sz val="12"/>
        <rFont val="Times New Roman"/>
        <family val="1"/>
      </rPr>
      <t>)</t>
    </r>
    <phoneticPr fontId="24" type="noConversion"/>
  </si>
  <si>
    <r>
      <rPr>
        <sz val="12"/>
        <rFont val="標楷體"/>
        <family val="4"/>
        <charset val="136"/>
      </rPr>
      <t>除列</t>
    </r>
    <r>
      <rPr>
        <sz val="12"/>
        <rFont val="Times New Roman"/>
        <family val="1"/>
      </rPr>
      <t>FVOCI</t>
    </r>
    <r>
      <rPr>
        <sz val="12"/>
        <rFont val="標楷體"/>
        <family val="4"/>
        <charset val="136"/>
      </rPr>
      <t>衡量之權益工具時結轉其他權益至保留盈餘之金額</t>
    </r>
    <r>
      <rPr>
        <sz val="12"/>
        <rFont val="Times New Roman"/>
        <family val="1"/>
      </rPr>
      <t>(</t>
    </r>
    <r>
      <rPr>
        <sz val="12"/>
        <rFont val="標楷體"/>
        <family val="4"/>
        <charset val="136"/>
      </rPr>
      <t>亦即處分該等權益工具之已實現金額</t>
    </r>
    <r>
      <rPr>
        <sz val="12"/>
        <rFont val="Times New Roman"/>
        <family val="1"/>
      </rPr>
      <t>)</t>
    </r>
    <phoneticPr fontId="72" type="noConversion"/>
  </si>
  <si>
    <r>
      <rPr>
        <sz val="12"/>
        <rFont val="標楷體"/>
        <family val="4"/>
        <charset val="136"/>
      </rPr>
      <t>情境</t>
    </r>
  </si>
  <si>
    <r>
      <t>IFRS4</t>
    </r>
    <r>
      <rPr>
        <sz val="12"/>
        <rFont val="標楷體"/>
        <family val="4"/>
        <charset val="136"/>
      </rPr>
      <t>下</t>
    </r>
    <phoneticPr fontId="72" type="noConversion"/>
  </si>
  <si>
    <r>
      <t>FVTPL+Overlay</t>
    </r>
    <r>
      <rPr>
        <sz val="12"/>
        <rFont val="標楷體"/>
        <family val="4"/>
        <charset val="136"/>
      </rPr>
      <t>衡量之評價損益</t>
    </r>
    <r>
      <rPr>
        <sz val="12"/>
        <rFont val="Times New Roman"/>
        <family val="1"/>
      </rPr>
      <t>(</t>
    </r>
    <r>
      <rPr>
        <sz val="12"/>
        <rFont val="標楷體"/>
        <family val="4"/>
        <charset val="136"/>
      </rPr>
      <t>包含除列時將其他綜合損益重分類至損益之金額</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72" type="noConversion"/>
  </si>
  <si>
    <r>
      <t>FVOCI</t>
    </r>
    <r>
      <rPr>
        <sz val="12"/>
        <rFont val="標楷體"/>
        <family val="4"/>
        <charset val="136"/>
      </rPr>
      <t>衡量之債務工具評價損益</t>
    </r>
    <r>
      <rPr>
        <sz val="12"/>
        <rFont val="Times New Roman"/>
        <family val="1"/>
      </rPr>
      <t>(</t>
    </r>
    <r>
      <rPr>
        <sz val="12"/>
        <rFont val="標楷體"/>
        <family val="4"/>
        <charset val="136"/>
      </rPr>
      <t>包含除列時將其他綜合損益重分類至損益之金額</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72" type="noConversion"/>
  </si>
  <si>
    <r>
      <rPr>
        <sz val="12"/>
        <rFont val="標楷體"/>
        <family val="4"/>
        <charset val="136"/>
      </rPr>
      <t>期末</t>
    </r>
    <r>
      <rPr>
        <sz val="12"/>
        <rFont val="Times New Roman"/>
        <family val="1"/>
      </rPr>
      <t>IFRS17</t>
    </r>
    <r>
      <rPr>
        <sz val="12"/>
        <rFont val="標楷體"/>
        <family val="4"/>
        <charset val="136"/>
      </rPr>
      <t>保留盈餘</t>
    </r>
    <phoneticPr fontId="24" type="noConversion"/>
  </si>
  <si>
    <r>
      <t>CSM</t>
    </r>
    <r>
      <rPr>
        <sz val="12"/>
        <rFont val="標楷體"/>
        <family val="4"/>
        <charset val="136"/>
      </rPr>
      <t>釋出</t>
    </r>
    <phoneticPr fontId="24" type="noConversion"/>
  </si>
  <si>
    <r>
      <t>RA</t>
    </r>
    <r>
      <rPr>
        <sz val="12"/>
        <rFont val="標楷體"/>
        <family val="4"/>
        <charset val="136"/>
      </rPr>
      <t>釋出</t>
    </r>
    <phoneticPr fontId="24" type="noConversion"/>
  </si>
  <si>
    <r>
      <t>AC</t>
    </r>
    <r>
      <rPr>
        <sz val="12"/>
        <rFont val="標楷體"/>
        <family val="4"/>
        <charset val="136"/>
      </rPr>
      <t>類資產重分類為</t>
    </r>
    <r>
      <rPr>
        <sz val="12"/>
        <rFont val="Times New Roman"/>
        <family val="1"/>
      </rPr>
      <t>FVTPL</t>
    </r>
    <r>
      <rPr>
        <sz val="12"/>
        <rFont val="標楷體"/>
        <family val="4"/>
        <charset val="136"/>
      </rPr>
      <t>之比例</t>
    </r>
    <r>
      <rPr>
        <sz val="12"/>
        <rFont val="Times New Roman"/>
        <family val="1"/>
      </rPr>
      <t>(%)</t>
    </r>
    <phoneticPr fontId="72" type="noConversion"/>
  </si>
  <si>
    <r>
      <rPr>
        <sz val="12"/>
        <rFont val="標楷體"/>
        <family val="4"/>
        <charset val="136"/>
      </rPr>
      <t>註：</t>
    </r>
    <r>
      <rPr>
        <sz val="12"/>
        <rFont val="Times New Roman"/>
        <family val="1"/>
      </rPr>
      <t>AC</t>
    </r>
    <r>
      <rPr>
        <sz val="12"/>
        <rFont val="標楷體"/>
        <family val="4"/>
        <charset val="136"/>
      </rPr>
      <t>類資產重分類至</t>
    </r>
    <r>
      <rPr>
        <sz val="12"/>
        <rFont val="Times New Roman"/>
        <family val="1"/>
      </rPr>
      <t>FVOCI</t>
    </r>
    <r>
      <rPr>
        <sz val="12"/>
        <rFont val="標楷體"/>
        <family val="4"/>
        <charset val="136"/>
      </rPr>
      <t>之比例＝</t>
    </r>
    <r>
      <rPr>
        <sz val="12"/>
        <rFont val="Times New Roman"/>
        <family val="1"/>
      </rPr>
      <t>AC</t>
    </r>
    <r>
      <rPr>
        <sz val="12"/>
        <rFont val="標楷體"/>
        <family val="4"/>
        <charset val="136"/>
      </rPr>
      <t>類資產重分類至</t>
    </r>
    <r>
      <rPr>
        <sz val="12"/>
        <rFont val="Times New Roman"/>
        <family val="1"/>
      </rPr>
      <t>FVOCI</t>
    </r>
    <r>
      <rPr>
        <sz val="12"/>
        <rFont val="標楷體"/>
        <family val="4"/>
        <charset val="136"/>
      </rPr>
      <t>之未實現餘額數</t>
    </r>
    <r>
      <rPr>
        <sz val="12"/>
        <rFont val="Times New Roman"/>
        <family val="1"/>
      </rPr>
      <t>/</t>
    </r>
    <r>
      <rPr>
        <sz val="12"/>
        <rFont val="標楷體"/>
        <family val="4"/>
        <charset val="136"/>
      </rPr>
      <t>重分類前</t>
    </r>
    <r>
      <rPr>
        <sz val="12"/>
        <rFont val="Times New Roman"/>
        <family val="1"/>
      </rPr>
      <t>AC</t>
    </r>
    <r>
      <rPr>
        <sz val="12"/>
        <rFont val="標楷體"/>
        <family val="4"/>
        <charset val="136"/>
      </rPr>
      <t>類資產未實現餘額數。</t>
    </r>
    <phoneticPr fontId="72" type="noConversion"/>
  </si>
  <si>
    <r>
      <t>114</t>
    </r>
    <r>
      <rPr>
        <sz val="12"/>
        <rFont val="標楷體"/>
        <family val="4"/>
        <charset val="136"/>
      </rPr>
      <t>年底</t>
    </r>
    <r>
      <rPr>
        <sz val="12"/>
        <rFont val="Times New Roman"/>
        <family val="1"/>
      </rPr>
      <t>IFRS4</t>
    </r>
    <r>
      <rPr>
        <sz val="12"/>
        <rFont val="標楷體"/>
        <family val="4"/>
        <charset val="136"/>
      </rPr>
      <t>下淨值</t>
    </r>
    <phoneticPr fontId="24" type="noConversion"/>
  </si>
  <si>
    <r>
      <t>114</t>
    </r>
    <r>
      <rPr>
        <sz val="12"/>
        <color rgb="FFFF0000"/>
        <rFont val="標楷體"/>
        <family val="4"/>
        <charset val="136"/>
      </rPr>
      <t>年</t>
    </r>
  </si>
  <si>
    <r>
      <t>120</t>
    </r>
    <r>
      <rPr>
        <sz val="12"/>
        <color rgb="FFFF0000"/>
        <rFont val="標楷體"/>
        <family val="4"/>
        <charset val="136"/>
      </rPr>
      <t>年</t>
    </r>
  </si>
  <si>
    <r>
      <t>121</t>
    </r>
    <r>
      <rPr>
        <sz val="12"/>
        <color rgb="FFFF0000"/>
        <rFont val="標楷體"/>
        <family val="4"/>
        <charset val="136"/>
      </rPr>
      <t>年</t>
    </r>
  </si>
  <si>
    <r>
      <t>122</t>
    </r>
    <r>
      <rPr>
        <sz val="12"/>
        <color rgb="FFFF0000"/>
        <rFont val="標楷體"/>
        <family val="4"/>
        <charset val="136"/>
      </rPr>
      <t>年</t>
    </r>
  </si>
  <si>
    <r>
      <t>123</t>
    </r>
    <r>
      <rPr>
        <sz val="12"/>
        <color rgb="FFFF0000"/>
        <rFont val="標楷體"/>
        <family val="4"/>
        <charset val="136"/>
      </rPr>
      <t>年</t>
    </r>
  </si>
  <si>
    <r>
      <t>124</t>
    </r>
    <r>
      <rPr>
        <sz val="12"/>
        <color rgb="FFFF0000"/>
        <rFont val="標楷體"/>
        <family val="4"/>
        <charset val="136"/>
      </rPr>
      <t>年</t>
    </r>
  </si>
  <si>
    <r>
      <t>125</t>
    </r>
    <r>
      <rPr>
        <sz val="12"/>
        <color rgb="FFFF0000"/>
        <rFont val="標楷體"/>
        <family val="4"/>
        <charset val="136"/>
      </rPr>
      <t>年</t>
    </r>
  </si>
  <si>
    <r>
      <t>126</t>
    </r>
    <r>
      <rPr>
        <sz val="12"/>
        <color rgb="FFFF0000"/>
        <rFont val="標楷體"/>
        <family val="4"/>
        <charset val="136"/>
      </rPr>
      <t>年</t>
    </r>
  </si>
  <si>
    <r>
      <t>127</t>
    </r>
    <r>
      <rPr>
        <sz val="12"/>
        <color rgb="FFFF0000"/>
        <rFont val="標楷體"/>
        <family val="4"/>
        <charset val="136"/>
      </rPr>
      <t>年</t>
    </r>
  </si>
  <si>
    <r>
      <t>128</t>
    </r>
    <r>
      <rPr>
        <sz val="12"/>
        <color rgb="FFFF0000"/>
        <rFont val="標楷體"/>
        <family val="4"/>
        <charset val="136"/>
      </rPr>
      <t>年</t>
    </r>
  </si>
  <si>
    <r>
      <t>129</t>
    </r>
    <r>
      <rPr>
        <sz val="12"/>
        <color rgb="FFFF0000"/>
        <rFont val="標楷體"/>
        <family val="4"/>
        <charset val="136"/>
      </rPr>
      <t>年</t>
    </r>
  </si>
  <si>
    <r>
      <rPr>
        <sz val="12"/>
        <rFont val="標楷體"/>
        <family val="4"/>
        <charset val="136"/>
      </rPr>
      <t>註：請逐項執行累積各項風險資本調整後結果</t>
    </r>
    <r>
      <rPr>
        <sz val="12"/>
        <rFont val="Times New Roman"/>
        <family val="1"/>
      </rPr>
      <t>(</t>
    </r>
    <r>
      <rPr>
        <sz val="12"/>
        <rFont val="標楷體"/>
        <family val="4"/>
        <charset val="136"/>
      </rPr>
      <t>稅後</t>
    </r>
    <r>
      <rPr>
        <sz val="12"/>
        <rFont val="Times New Roman"/>
        <family val="1"/>
      </rPr>
      <t>&amp;</t>
    </r>
    <r>
      <rPr>
        <sz val="12"/>
        <rFont val="標楷體"/>
        <family val="4"/>
        <charset val="136"/>
      </rPr>
      <t>分散後</t>
    </r>
    <r>
      <rPr>
        <sz val="12"/>
        <rFont val="Times New Roman"/>
        <family val="1"/>
      </rPr>
      <t>)</t>
    </r>
    <r>
      <rPr>
        <sz val="12"/>
        <rFont val="標楷體"/>
        <family val="4"/>
        <charset val="136"/>
      </rPr>
      <t>，並填列新增該項目產生之調整數，以達總調整數即為各項調整數之加總。</t>
    </r>
    <phoneticPr fontId="24" type="noConversion"/>
  </si>
  <si>
    <t>(I)</t>
    <phoneticPr fontId="24" type="noConversion"/>
  </si>
  <si>
    <t>(A)</t>
    <phoneticPr fontId="24" type="noConversion"/>
  </si>
  <si>
    <r>
      <t>112</t>
    </r>
    <r>
      <rPr>
        <sz val="12"/>
        <color rgb="FFFF0000"/>
        <rFont val="標楷體"/>
        <family val="4"/>
        <charset val="136"/>
      </rPr>
      <t>年實際</t>
    </r>
    <phoneticPr fontId="72" type="noConversion"/>
  </si>
  <si>
    <r>
      <rPr>
        <sz val="12"/>
        <rFont val="標楷體"/>
        <family val="4"/>
        <charset val="136"/>
      </rPr>
      <t>盈餘保留比例</t>
    </r>
    <phoneticPr fontId="24" type="noConversion"/>
  </si>
  <si>
    <r>
      <rPr>
        <sz val="12"/>
        <rFont val="標楷體"/>
        <family val="4"/>
        <charset val="136"/>
      </rPr>
      <t>現金增資</t>
    </r>
    <phoneticPr fontId="24" type="noConversion"/>
  </si>
  <si>
    <r>
      <rPr>
        <sz val="11"/>
        <rFont val="標楷體"/>
        <family val="4"/>
        <charset val="136"/>
      </rPr>
      <t>發行具資本性質之債券</t>
    </r>
    <phoneticPr fontId="24" type="noConversion"/>
  </si>
  <si>
    <t>(B)</t>
    <phoneticPr fontId="24" type="noConversion"/>
  </si>
  <si>
    <t>(C)</t>
    <phoneticPr fontId="24" type="noConversion"/>
  </si>
  <si>
    <r>
      <rPr>
        <sz val="12"/>
        <rFont val="標楷體"/>
        <family val="4"/>
        <charset val="136"/>
      </rPr>
      <t>選擇性過渡措施</t>
    </r>
    <phoneticPr fontId="72" type="noConversion"/>
  </si>
  <si>
    <r>
      <rPr>
        <sz val="12"/>
        <color rgb="FFFF0000"/>
        <rFont val="標楷體"/>
        <family val="4"/>
        <charset val="136"/>
      </rPr>
      <t>費用風險</t>
    </r>
    <phoneticPr fontId="24" type="noConversion"/>
  </si>
  <si>
    <r>
      <t>114</t>
    </r>
    <r>
      <rPr>
        <sz val="12"/>
        <color rgb="FFFF0000"/>
        <rFont val="標楷體"/>
        <family val="4"/>
        <charset val="136"/>
      </rPr>
      <t>年實際</t>
    </r>
    <phoneticPr fontId="72" type="noConversion"/>
  </si>
  <si>
    <t>(II)</t>
    <phoneticPr fontId="24" type="noConversion"/>
  </si>
  <si>
    <r>
      <rPr>
        <b/>
        <sz val="12"/>
        <color rgb="FFFF0000"/>
        <rFont val="標楷體"/>
        <family val="4"/>
        <charset val="136"/>
      </rPr>
      <t>接軌日</t>
    </r>
    <r>
      <rPr>
        <b/>
        <sz val="12"/>
        <color rgb="FFFF0000"/>
        <rFont val="Times New Roman"/>
        <family val="1"/>
      </rPr>
      <t>IFRS 17</t>
    </r>
    <r>
      <rPr>
        <b/>
        <sz val="12"/>
        <color rgb="FFFF0000"/>
        <rFont val="標楷體"/>
        <family val="4"/>
        <charset val="136"/>
      </rPr>
      <t>保留盈餘【在含利率轉換措施</t>
    </r>
    <r>
      <rPr>
        <b/>
        <sz val="12"/>
        <color rgb="FFFF0000"/>
        <rFont val="Times New Roman"/>
        <family val="1"/>
      </rPr>
      <t>(</t>
    </r>
    <r>
      <rPr>
        <b/>
        <sz val="12"/>
        <color rgb="FFFF0000"/>
        <rFont val="標楷體"/>
        <family val="4"/>
        <charset val="136"/>
      </rPr>
      <t>依公司採計貼水</t>
    </r>
    <r>
      <rPr>
        <b/>
        <sz val="12"/>
        <color rgb="FFFF0000"/>
        <rFont val="Times New Roman"/>
        <family val="1"/>
      </rPr>
      <t>)</t>
    </r>
    <r>
      <rPr>
        <b/>
        <sz val="12"/>
        <color rgb="FFFF0000"/>
        <rFont val="標楷體"/>
        <family val="4"/>
        <charset val="136"/>
      </rPr>
      <t>基礎下】</t>
    </r>
    <phoneticPr fontId="24" type="noConversion"/>
  </si>
  <si>
    <r>
      <rPr>
        <sz val="12"/>
        <color theme="1"/>
        <rFont val="標楷體"/>
        <family val="4"/>
        <charset val="136"/>
      </rPr>
      <t>選擇性過渡措施</t>
    </r>
  </si>
  <si>
    <r>
      <rPr>
        <sz val="12"/>
        <color theme="1"/>
        <rFont val="標楷體"/>
        <family val="4"/>
        <charset val="136"/>
      </rPr>
      <t>利率風險資本過渡</t>
    </r>
    <phoneticPr fontId="24" type="noConversion"/>
  </si>
  <si>
    <r>
      <rPr>
        <sz val="12"/>
        <color theme="1"/>
        <rFont val="標楷體"/>
        <family val="4"/>
        <charset val="136"/>
      </rPr>
      <t>費用風險</t>
    </r>
    <phoneticPr fontId="24" type="noConversion"/>
  </si>
  <si>
    <r>
      <rPr>
        <sz val="12"/>
        <color theme="1"/>
        <rFont val="標楷體"/>
        <family val="4"/>
        <charset val="136"/>
      </rPr>
      <t>※其他提醒事項：</t>
    </r>
    <phoneticPr fontId="24" type="noConversion"/>
  </si>
  <si>
    <r>
      <rPr>
        <sz val="12"/>
        <color theme="1"/>
        <rFont val="標楷體"/>
        <family val="4"/>
        <charset val="136"/>
      </rPr>
      <t>強制分紅商品及利率變動型保險商品之非保證給付部分所採用之利率模型情境（均為</t>
    </r>
    <r>
      <rPr>
        <sz val="12"/>
        <color theme="1"/>
        <rFont val="Times New Roman"/>
        <family val="1"/>
      </rPr>
      <t>Hull White</t>
    </r>
    <r>
      <rPr>
        <sz val="12"/>
        <color theme="1"/>
        <rFont val="標楷體"/>
        <family val="4"/>
        <charset val="136"/>
      </rPr>
      <t>利率模型產出）、利率變動型保險商品之非保證給付部分所採用其他資產模型、通貨膨脹率及其計算標準、</t>
    </r>
    <r>
      <rPr>
        <sz val="12"/>
        <color theme="1"/>
        <rFont val="Times New Roman"/>
        <family val="1"/>
      </rPr>
      <t>General Bucket</t>
    </r>
    <r>
      <rPr>
        <sz val="12"/>
        <color theme="1"/>
        <rFont val="標楷體"/>
        <family val="4"/>
        <charset val="136"/>
      </rPr>
      <t>（</t>
    </r>
    <r>
      <rPr>
        <sz val="12"/>
        <color theme="1"/>
        <rFont val="Times New Roman"/>
        <family val="1"/>
      </rPr>
      <t>GB</t>
    </r>
    <r>
      <rPr>
        <sz val="12"/>
        <color theme="1"/>
        <rFont val="標楷體"/>
        <family val="4"/>
        <charset val="136"/>
      </rPr>
      <t>）流動性貼水以及</t>
    </r>
    <r>
      <rPr>
        <sz val="12"/>
        <color theme="1"/>
        <rFont val="Times New Roman"/>
        <family val="1"/>
      </rPr>
      <t>MB</t>
    </r>
    <r>
      <rPr>
        <sz val="12"/>
        <color theme="1"/>
        <rFont val="標楷體"/>
        <family val="4"/>
        <charset val="136"/>
      </rPr>
      <t>所須流動性貼水計算表格等</t>
    </r>
    <r>
      <rPr>
        <sz val="12"/>
        <color theme="1"/>
        <rFont val="Times New Roman"/>
        <family val="1"/>
      </rPr>
      <t>QIS2025</t>
    </r>
    <r>
      <rPr>
        <sz val="12"/>
        <color theme="1"/>
        <rFont val="標楷體"/>
        <family val="4"/>
        <charset val="136"/>
      </rPr>
      <t>資料，請至財團法人保險事業發展中心公司專區下載。</t>
    </r>
  </si>
  <si>
    <r>
      <t>IFRS17</t>
    </r>
    <r>
      <rPr>
        <b/>
        <sz val="12"/>
        <rFont val="標楷體"/>
        <family val="4"/>
        <charset val="136"/>
      </rPr>
      <t>淨值比</t>
    </r>
    <phoneticPr fontId="24" type="noConversion"/>
  </si>
  <si>
    <r>
      <t>119</t>
    </r>
    <r>
      <rPr>
        <sz val="12"/>
        <rFont val="標楷體"/>
        <family val="4"/>
        <charset val="136"/>
      </rPr>
      <t>年</t>
    </r>
    <phoneticPr fontId="24" type="noConversion"/>
  </si>
  <si>
    <r>
      <rPr>
        <b/>
        <sz val="12"/>
        <rFont val="標楷體"/>
        <family val="4"/>
        <charset val="136"/>
      </rPr>
      <t>保險服務結果</t>
    </r>
    <phoneticPr fontId="24" type="noConversion"/>
  </si>
  <si>
    <r>
      <rPr>
        <sz val="12"/>
        <rFont val="標楷體"/>
        <family val="4"/>
        <charset val="136"/>
      </rPr>
      <t>淨投資損益</t>
    </r>
    <r>
      <rPr>
        <sz val="12"/>
        <rFont val="Times New Roman"/>
        <family val="1"/>
      </rPr>
      <t>(</t>
    </r>
    <r>
      <rPr>
        <sz val="12"/>
        <rFont val="標楷體"/>
        <family val="4"/>
        <charset val="136"/>
      </rPr>
      <t>含外匯價格變動準備金淨變動</t>
    </r>
    <r>
      <rPr>
        <sz val="12"/>
        <rFont val="Times New Roman"/>
        <family val="1"/>
      </rPr>
      <t>)</t>
    </r>
    <phoneticPr fontId="24" type="noConversion"/>
  </si>
  <si>
    <r>
      <rPr>
        <b/>
        <sz val="12"/>
        <rFont val="標楷體"/>
        <family val="4"/>
        <charset val="136"/>
      </rPr>
      <t>財務結果</t>
    </r>
    <phoneticPr fontId="24" type="noConversion"/>
  </si>
  <si>
    <r>
      <rPr>
        <sz val="12"/>
        <rFont val="標楷體"/>
        <family val="4"/>
        <charset val="136"/>
      </rPr>
      <t>發債利息費用</t>
    </r>
    <phoneticPr fontId="24" type="noConversion"/>
  </si>
  <si>
    <r>
      <rPr>
        <sz val="12"/>
        <rFont val="標楷體"/>
        <family val="4"/>
        <charset val="136"/>
      </rPr>
      <t>其他準備費用</t>
    </r>
    <phoneticPr fontId="24" type="noConversion"/>
  </si>
  <si>
    <r>
      <rPr>
        <sz val="12"/>
        <rFont val="標楷體"/>
        <family val="4"/>
        <charset val="136"/>
      </rPr>
      <t>死利差互抵準備金</t>
    </r>
    <phoneticPr fontId="72" type="noConversion"/>
  </si>
  <si>
    <r>
      <rPr>
        <sz val="12"/>
        <rFont val="標楷體"/>
        <family val="4"/>
        <charset val="136"/>
      </rPr>
      <t>其他</t>
    </r>
    <r>
      <rPr>
        <sz val="12"/>
        <rFont val="Times New Roman"/>
        <family val="1"/>
      </rPr>
      <t>(</t>
    </r>
    <r>
      <rPr>
        <sz val="12"/>
        <rFont val="標楷體"/>
        <family val="4"/>
        <charset val="136"/>
      </rPr>
      <t>請加註說明包含項目</t>
    </r>
    <r>
      <rPr>
        <sz val="12"/>
        <rFont val="Times New Roman"/>
        <family val="1"/>
      </rPr>
      <t>)</t>
    </r>
    <phoneticPr fontId="24" type="noConversion"/>
  </si>
  <si>
    <r>
      <rPr>
        <b/>
        <sz val="12"/>
        <rFont val="標楷體"/>
        <family val="4"/>
        <charset val="136"/>
      </rPr>
      <t>其他營業結果</t>
    </r>
    <phoneticPr fontId="24" type="noConversion"/>
  </si>
  <si>
    <r>
      <rPr>
        <b/>
        <sz val="12"/>
        <rFont val="標楷體"/>
        <family val="4"/>
        <charset val="136"/>
      </rPr>
      <t>其他綜合損益</t>
    </r>
    <phoneticPr fontId="72" type="noConversion"/>
  </si>
  <si>
    <r>
      <t>FVOCI</t>
    </r>
    <r>
      <rPr>
        <sz val="12"/>
        <rFont val="標楷體"/>
        <family val="4"/>
        <charset val="136"/>
      </rPr>
      <t>衡量之權益工具評價損益</t>
    </r>
    <phoneticPr fontId="72" type="noConversion"/>
  </si>
  <si>
    <r>
      <t>FVOCI</t>
    </r>
    <r>
      <rPr>
        <sz val="12"/>
        <rFont val="標楷體"/>
        <family val="4"/>
        <charset val="136"/>
      </rPr>
      <t>衡量之債務工具評價損益</t>
    </r>
    <r>
      <rPr>
        <sz val="12"/>
        <rFont val="Times New Roman"/>
        <family val="1"/>
      </rPr>
      <t>(</t>
    </r>
    <r>
      <rPr>
        <sz val="12"/>
        <rFont val="標楷體"/>
        <family val="4"/>
        <charset val="136"/>
      </rPr>
      <t>包含除列時將其他綜合損益重分類至損益之金額</t>
    </r>
    <r>
      <rPr>
        <sz val="12"/>
        <rFont val="Times New Roman"/>
        <family val="1"/>
      </rPr>
      <t>)</t>
    </r>
    <phoneticPr fontId="72" type="noConversion"/>
  </si>
  <si>
    <r>
      <rPr>
        <sz val="12"/>
        <rFont val="標楷體"/>
        <family val="4"/>
        <charset val="136"/>
      </rPr>
      <t>保險財務收益或費用</t>
    </r>
    <r>
      <rPr>
        <sz val="12"/>
        <rFont val="Times New Roman"/>
        <family val="1"/>
      </rPr>
      <t>(</t>
    </r>
    <r>
      <rPr>
        <sz val="12"/>
        <rFont val="標楷體"/>
        <family val="4"/>
        <charset val="136"/>
      </rPr>
      <t>現時利率變動的影響數</t>
    </r>
    <r>
      <rPr>
        <sz val="12"/>
        <rFont val="Times New Roman"/>
        <family val="1"/>
      </rPr>
      <t>)</t>
    </r>
    <phoneticPr fontId="24" type="noConversion"/>
  </si>
  <si>
    <r>
      <t>IFRS17</t>
    </r>
    <r>
      <rPr>
        <b/>
        <sz val="12"/>
        <rFont val="標楷體"/>
        <family val="4"/>
        <charset val="136"/>
      </rPr>
      <t>保留盈餘</t>
    </r>
    <phoneticPr fontId="24" type="noConversion"/>
  </si>
  <si>
    <r>
      <rPr>
        <sz val="12"/>
        <rFont val="標楷體"/>
        <family val="4"/>
        <charset val="136"/>
      </rPr>
      <t>期初</t>
    </r>
    <r>
      <rPr>
        <sz val="12"/>
        <rFont val="Times New Roman"/>
        <family val="1"/>
      </rPr>
      <t>IFRS17</t>
    </r>
    <r>
      <rPr>
        <sz val="12"/>
        <rFont val="標楷體"/>
        <family val="4"/>
        <charset val="136"/>
      </rPr>
      <t>保留盈餘</t>
    </r>
    <phoneticPr fontId="24" type="noConversion"/>
  </si>
  <si>
    <r>
      <rPr>
        <sz val="12"/>
        <rFont val="標楷體"/>
        <family val="4"/>
        <charset val="136"/>
      </rPr>
      <t>當期保留盈餘變動數</t>
    </r>
    <phoneticPr fontId="24" type="noConversion"/>
  </si>
  <si>
    <r>
      <rPr>
        <sz val="12"/>
        <rFont val="標楷體"/>
        <family val="4"/>
        <charset val="136"/>
      </rPr>
      <t>當期</t>
    </r>
    <r>
      <rPr>
        <sz val="12"/>
        <rFont val="Times New Roman"/>
        <family val="1"/>
      </rPr>
      <t>IFRS17</t>
    </r>
    <r>
      <rPr>
        <sz val="12"/>
        <rFont val="標楷體"/>
        <family val="4"/>
        <charset val="136"/>
      </rPr>
      <t>損益</t>
    </r>
    <phoneticPr fontId="24" type="noConversion"/>
  </si>
  <si>
    <r>
      <rPr>
        <sz val="12"/>
        <rFont val="標楷體"/>
        <family val="4"/>
        <charset val="136"/>
      </rPr>
      <t>當期現金股利</t>
    </r>
    <phoneticPr fontId="24" type="noConversion"/>
  </si>
  <si>
    <r>
      <rPr>
        <sz val="12"/>
        <rFont val="標楷體"/>
        <family val="4"/>
        <charset val="136"/>
      </rPr>
      <t>期初</t>
    </r>
    <r>
      <rPr>
        <sz val="12"/>
        <rFont val="Times New Roman"/>
        <family val="1"/>
      </rPr>
      <t>IFRS17</t>
    </r>
    <r>
      <rPr>
        <sz val="12"/>
        <rFont val="標楷體"/>
        <family val="4"/>
        <charset val="136"/>
      </rPr>
      <t>淨值</t>
    </r>
    <phoneticPr fontId="24" type="noConversion"/>
  </si>
  <si>
    <r>
      <rPr>
        <sz val="12"/>
        <rFont val="標楷體"/>
        <family val="4"/>
        <charset val="136"/>
      </rPr>
      <t>當期
變動數</t>
    </r>
    <phoneticPr fontId="24" type="noConversion"/>
  </si>
  <si>
    <r>
      <rPr>
        <sz val="12"/>
        <rFont val="標楷體"/>
        <family val="4"/>
        <charset val="136"/>
      </rPr>
      <t xml:space="preserve">保留盈餘
</t>
    </r>
    <phoneticPr fontId="24" type="noConversion"/>
  </si>
  <si>
    <r>
      <rPr>
        <sz val="12"/>
        <rFont val="標楷體"/>
        <family val="4"/>
        <charset val="136"/>
      </rPr>
      <t>國內上市上櫃股票</t>
    </r>
    <phoneticPr fontId="24" type="noConversion"/>
  </si>
  <si>
    <r>
      <rPr>
        <sz val="12"/>
        <rFont val="標楷體"/>
        <family val="4"/>
        <charset val="136"/>
      </rPr>
      <t>不動產</t>
    </r>
    <phoneticPr fontId="24" type="noConversion"/>
  </si>
  <si>
    <r>
      <rPr>
        <sz val="12"/>
        <rFont val="標楷體"/>
        <family val="4"/>
        <charset val="136"/>
      </rPr>
      <t>政策性公共建設</t>
    </r>
    <phoneticPr fontId="24" type="noConversion"/>
  </si>
  <si>
    <r>
      <rPr>
        <sz val="12"/>
        <rFont val="標楷體"/>
        <family val="4"/>
        <charset val="136"/>
      </rPr>
      <t>選擇性</t>
    </r>
    <phoneticPr fontId="24" type="noConversion"/>
  </si>
  <si>
    <r>
      <t>114</t>
    </r>
    <r>
      <rPr>
        <sz val="12"/>
        <color rgb="FFFF0000"/>
        <rFont val="標楷體"/>
        <family val="4"/>
        <charset val="136"/>
      </rPr>
      <t>年實際</t>
    </r>
    <phoneticPr fontId="24" type="noConversion"/>
  </si>
  <si>
    <r>
      <rPr>
        <sz val="12"/>
        <color rgb="FFFF0000"/>
        <rFont val="標楷體"/>
        <family val="4"/>
        <charset val="136"/>
      </rPr>
      <t>實際</t>
    </r>
  </si>
  <si>
    <r>
      <rPr>
        <sz val="11"/>
        <rFont val="標楷體"/>
        <family val="4"/>
        <charset val="136"/>
      </rPr>
      <t>分析項目</t>
    </r>
  </si>
  <si>
    <t>(A)</t>
    <phoneticPr fontId="72" type="noConversion"/>
  </si>
  <si>
    <r>
      <t>115</t>
    </r>
    <r>
      <rPr>
        <sz val="12"/>
        <rFont val="標楷體"/>
        <family val="4"/>
        <charset val="136"/>
      </rPr>
      <t>年</t>
    </r>
    <phoneticPr fontId="24" type="noConversion"/>
  </si>
  <si>
    <r>
      <t>114</t>
    </r>
    <r>
      <rPr>
        <sz val="12"/>
        <color rgb="FFFF0000"/>
        <rFont val="標楷體"/>
        <family val="4"/>
        <charset val="136"/>
      </rPr>
      <t>年</t>
    </r>
    <phoneticPr fontId="24" type="noConversion"/>
  </si>
  <si>
    <r>
      <rPr>
        <sz val="12"/>
        <rFont val="標楷體"/>
        <family val="4"/>
        <charset val="136"/>
      </rPr>
      <t>評估項目</t>
    </r>
    <phoneticPr fontId="24" type="noConversion"/>
  </si>
  <si>
    <r>
      <rPr>
        <sz val="12"/>
        <rFont val="標楷體"/>
        <family val="4"/>
        <charset val="136"/>
      </rPr>
      <t>無風險利率</t>
    </r>
  </si>
  <si>
    <r>
      <rPr>
        <sz val="12"/>
        <rFont val="標楷體"/>
        <family val="4"/>
        <charset val="136"/>
      </rPr>
      <t>利率及流動性貼水資訊日</t>
    </r>
    <phoneticPr fontId="24" type="noConversion"/>
  </si>
  <si>
    <r>
      <rPr>
        <sz val="12"/>
        <rFont val="標楷體"/>
        <family val="4"/>
        <charset val="136"/>
      </rPr>
      <t>誤差容忍值</t>
    </r>
    <r>
      <rPr>
        <sz val="12"/>
        <rFont val="Times New Roman"/>
        <family val="1"/>
      </rPr>
      <t>(tolerance)</t>
    </r>
  </si>
  <si>
    <t>bp</t>
    <phoneticPr fontId="109" type="noConversion"/>
  </si>
  <si>
    <r>
      <rPr>
        <sz val="12"/>
        <rFont val="標楷體"/>
        <family val="4"/>
        <charset val="136"/>
      </rPr>
      <t>長期遠期利率</t>
    </r>
    <r>
      <rPr>
        <sz val="12"/>
        <rFont val="Times New Roman"/>
        <family val="1"/>
      </rPr>
      <t>(LTFR)</t>
    </r>
    <phoneticPr fontId="24" type="noConversion"/>
  </si>
  <si>
    <r>
      <rPr>
        <sz val="12"/>
        <rFont val="標楷體"/>
        <family val="4"/>
        <charset val="136"/>
      </rPr>
      <t>新臺幣：</t>
    </r>
    <phoneticPr fontId="24" type="noConversion"/>
  </si>
  <si>
    <r>
      <rPr>
        <sz val="12"/>
        <rFont val="標楷體"/>
        <family val="4"/>
        <charset val="136"/>
      </rPr>
      <t>美元</t>
    </r>
    <r>
      <rPr>
        <sz val="12"/>
        <rFont val="Times New Roman"/>
        <family val="1"/>
      </rPr>
      <t>/</t>
    </r>
    <r>
      <rPr>
        <sz val="12"/>
        <rFont val="標楷體"/>
        <family val="4"/>
        <charset val="136"/>
      </rPr>
      <t>澳幣</t>
    </r>
    <r>
      <rPr>
        <sz val="12"/>
        <rFont val="Times New Roman"/>
        <family val="1"/>
      </rPr>
      <t>/</t>
    </r>
    <r>
      <rPr>
        <sz val="12"/>
        <rFont val="標楷體"/>
        <family val="4"/>
        <charset val="136"/>
      </rPr>
      <t>歐元：</t>
    </r>
    <phoneticPr fontId="24" type="noConversion"/>
  </si>
  <si>
    <t>General 
Bucket
(GB)</t>
    <phoneticPr fontId="72" type="noConversion"/>
  </si>
  <si>
    <r>
      <rPr>
        <sz val="12"/>
        <rFont val="標楷體"/>
        <family val="4"/>
        <charset val="136"/>
      </rPr>
      <t>加計方式</t>
    </r>
  </si>
  <si>
    <t>非線性加計方式</t>
    <phoneticPr fontId="24" type="noConversion"/>
  </si>
  <si>
    <r>
      <rPr>
        <sz val="12"/>
        <rFont val="標楷體"/>
        <family val="4"/>
        <charset val="136"/>
      </rPr>
      <t>新臺幣：</t>
    </r>
    <phoneticPr fontId="24" type="noConversion"/>
  </si>
  <si>
    <r>
      <rPr>
        <sz val="12"/>
        <rFont val="標楷體"/>
        <family val="4"/>
        <charset val="136"/>
      </rPr>
      <t>美元</t>
    </r>
    <r>
      <rPr>
        <sz val="12"/>
        <rFont val="Times New Roman"/>
        <family val="1"/>
      </rPr>
      <t>/</t>
    </r>
    <r>
      <rPr>
        <sz val="12"/>
        <rFont val="標楷體"/>
        <family val="4"/>
        <charset val="136"/>
      </rPr>
      <t>澳幣</t>
    </r>
    <r>
      <rPr>
        <sz val="12"/>
        <rFont val="Times New Roman"/>
        <family val="1"/>
      </rPr>
      <t>/</t>
    </r>
    <r>
      <rPr>
        <sz val="12"/>
        <rFont val="標楷體"/>
        <family val="4"/>
        <charset val="136"/>
      </rPr>
      <t>歐元：</t>
    </r>
    <phoneticPr fontId="24" type="noConversion"/>
  </si>
  <si>
    <t>人民幣：</t>
    <phoneticPr fontId="24" type="noConversion"/>
  </si>
  <si>
    <t>南非幣：</t>
    <phoneticPr fontId="24" type="noConversion"/>
  </si>
  <si>
    <r>
      <rPr>
        <sz val="12"/>
        <color rgb="FFFF0000"/>
        <rFont val="標楷體"/>
        <family val="4"/>
        <charset val="136"/>
      </rPr>
      <t>南非幣</t>
    </r>
    <r>
      <rPr>
        <sz val="12"/>
        <color rgb="FFFF0000"/>
        <rFont val="微軟正黑體"/>
        <family val="4"/>
        <charset val="136"/>
      </rPr>
      <t>：</t>
    </r>
    <r>
      <rPr>
        <sz val="12"/>
        <color rgb="FFFF0000"/>
        <rFont val="Times New Roman"/>
        <family val="1"/>
      </rPr>
      <t xml:space="preserve">   ~</t>
    </r>
    <phoneticPr fontId="24" type="noConversion"/>
  </si>
  <si>
    <r>
      <rPr>
        <sz val="12"/>
        <color rgb="FFFF0000"/>
        <rFont val="標楷體"/>
        <family val="4"/>
        <charset val="136"/>
      </rPr>
      <t>南非幣：</t>
    </r>
    <r>
      <rPr>
        <sz val="12"/>
        <rFont val="Times New Roman"/>
        <family val="1"/>
      </rPr>
      <t xml:space="preserve">   </t>
    </r>
    <r>
      <rPr>
        <sz val="12"/>
        <color rgb="FFFF0000"/>
        <rFont val="Times New Roman"/>
        <family val="1"/>
      </rPr>
      <t>~</t>
    </r>
    <phoneticPr fontId="24" type="noConversion"/>
  </si>
  <si>
    <r>
      <t>人民幣/</t>
    </r>
    <r>
      <rPr>
        <sz val="12"/>
        <color rgb="FFFF0000"/>
        <rFont val="標楷體"/>
        <family val="4"/>
        <charset val="136"/>
      </rPr>
      <t>南非幣</t>
    </r>
    <r>
      <rPr>
        <sz val="12"/>
        <rFont val="標楷體"/>
        <family val="4"/>
        <charset val="136"/>
      </rPr>
      <t>：</t>
    </r>
    <phoneticPr fontId="24" type="noConversion"/>
  </si>
  <si>
    <r>
      <t>人民幣</t>
    </r>
    <r>
      <rPr>
        <sz val="12"/>
        <color rgb="FFFF0000"/>
        <rFont val="標楷體"/>
        <family val="4"/>
        <charset val="136"/>
      </rPr>
      <t>/南非幣</t>
    </r>
    <r>
      <rPr>
        <sz val="12"/>
        <rFont val="標楷體"/>
        <family val="4"/>
        <charset val="136"/>
      </rPr>
      <t>：</t>
    </r>
    <phoneticPr fontId="24" type="noConversion"/>
  </si>
  <si>
    <t>折現率
評估基礎</t>
    <phoneticPr fontId="24" type="noConversion"/>
  </si>
  <si>
    <r>
      <t xml:space="preserve">TBA </t>
    </r>
    <r>
      <rPr>
        <sz val="12"/>
        <rFont val="標楷體"/>
        <family val="4"/>
        <charset val="136"/>
      </rPr>
      <t>流動性貼水</t>
    </r>
    <phoneticPr fontId="24" type="noConversion"/>
  </si>
  <si>
    <r>
      <rPr>
        <sz val="12"/>
        <rFont val="標楷體"/>
        <family val="4"/>
        <charset val="136"/>
      </rPr>
      <t>疊加至市場區間</t>
    </r>
    <r>
      <rPr>
        <sz val="12"/>
        <rFont val="Times New Roman"/>
        <family val="1"/>
      </rPr>
      <t>(LOT)</t>
    </r>
    <r>
      <rPr>
        <sz val="12"/>
        <rFont val="標楷體"/>
        <family val="4"/>
        <charset val="136"/>
      </rPr>
      <t>之貼水</t>
    </r>
    <r>
      <rPr>
        <sz val="12"/>
        <rFont val="Times New Roman"/>
        <family val="1"/>
      </rPr>
      <t>(</t>
    </r>
    <r>
      <rPr>
        <sz val="12"/>
        <rFont val="標楷體"/>
        <family val="4"/>
        <charset val="136"/>
      </rPr>
      <t>請以範圍填列</t>
    </r>
    <r>
      <rPr>
        <sz val="12"/>
        <rFont val="Times New Roman"/>
        <family val="1"/>
      </rPr>
      <t>)</t>
    </r>
    <phoneticPr fontId="72" type="noConversion"/>
  </si>
  <si>
    <r>
      <rPr>
        <sz val="12"/>
        <rFont val="標楷體"/>
        <family val="4"/>
        <charset val="136"/>
      </rPr>
      <t>長期遠期利率之貼水</t>
    </r>
    <phoneticPr fontId="24" type="noConversion"/>
  </si>
  <si>
    <r>
      <rPr>
        <sz val="12"/>
        <rFont val="標楷體"/>
        <family val="4"/>
        <charset val="136"/>
      </rPr>
      <t>疊加至現流匹配年度</t>
    </r>
    <r>
      <rPr>
        <sz val="12"/>
        <rFont val="Times New Roman"/>
        <family val="1"/>
      </rPr>
      <t>(M)</t>
    </r>
    <r>
      <rPr>
        <sz val="12"/>
        <rFont val="標楷體"/>
        <family val="4"/>
        <charset val="136"/>
      </rPr>
      <t>之貼水</t>
    </r>
    <r>
      <rPr>
        <sz val="12"/>
        <rFont val="Times New Roman"/>
        <family val="1"/>
      </rPr>
      <t>(</t>
    </r>
    <r>
      <rPr>
        <sz val="12"/>
        <rFont val="標楷體"/>
        <family val="4"/>
        <charset val="136"/>
      </rPr>
      <t>請以範圍填列</t>
    </r>
    <r>
      <rPr>
        <sz val="12"/>
        <rFont val="Times New Roman"/>
        <family val="1"/>
      </rPr>
      <t>)</t>
    </r>
    <phoneticPr fontId="109" type="noConversion"/>
  </si>
  <si>
    <r>
      <rPr>
        <sz val="12"/>
        <rFont val="標楷體"/>
        <family val="4"/>
        <charset val="136"/>
      </rPr>
      <t>高利率保單之利率轉換措施</t>
    </r>
    <r>
      <rPr>
        <sz val="12"/>
        <rFont val="Times New Roman"/>
        <family val="1"/>
      </rPr>
      <t>(</t>
    </r>
    <r>
      <rPr>
        <sz val="12"/>
        <rFont val="標楷體"/>
        <family val="4"/>
        <charset val="136"/>
      </rPr>
      <t>以</t>
    </r>
    <r>
      <rPr>
        <sz val="12"/>
        <rFont val="Times New Roman"/>
        <family val="1"/>
      </rPr>
      <t>50bps</t>
    </r>
    <r>
      <rPr>
        <sz val="12"/>
        <rFont val="標楷體"/>
        <family val="4"/>
        <charset val="136"/>
      </rPr>
      <t>為上限</t>
    </r>
    <r>
      <rPr>
        <sz val="12"/>
        <rFont val="Times New Roman"/>
        <family val="1"/>
      </rPr>
      <t>)</t>
    </r>
    <phoneticPr fontId="109" type="noConversion"/>
  </si>
  <si>
    <r>
      <rPr>
        <sz val="12"/>
        <rFont val="標楷體"/>
        <family val="4"/>
        <charset val="136"/>
      </rPr>
      <t>註：請填列由保發中心下載之相關資訊及評估條件決定折現率假設。</t>
    </r>
    <r>
      <rPr>
        <sz val="12"/>
        <rFont val="Times New Roman"/>
        <family val="1"/>
      </rPr>
      <t>(</t>
    </r>
    <r>
      <rPr>
        <sz val="12"/>
        <rFont val="標楷體"/>
        <family val="4"/>
        <charset val="136"/>
      </rPr>
      <t>＊藍色格子為需填入</t>
    </r>
    <r>
      <rPr>
        <sz val="12"/>
        <rFont val="Times New Roman"/>
        <family val="1"/>
      </rPr>
      <t>)</t>
    </r>
    <phoneticPr fontId="24" type="noConversion"/>
  </si>
  <si>
    <r>
      <rPr>
        <sz val="12"/>
        <rFont val="標楷體"/>
        <family val="4"/>
        <charset val="136"/>
      </rPr>
      <t>幣別</t>
    </r>
    <phoneticPr fontId="109" type="noConversion"/>
  </si>
  <si>
    <t>Spot Rate</t>
    <phoneticPr fontId="24" type="noConversion"/>
  </si>
  <si>
    <r>
      <rPr>
        <sz val="12"/>
        <rFont val="標楷體"/>
        <family val="4"/>
        <charset val="136"/>
      </rPr>
      <t>新臺幣</t>
    </r>
    <phoneticPr fontId="24" type="noConversion"/>
  </si>
  <si>
    <r>
      <rPr>
        <sz val="12"/>
        <rFont val="標楷體"/>
        <family val="4"/>
        <charset val="136"/>
      </rPr>
      <t>美元</t>
    </r>
    <phoneticPr fontId="24" type="noConversion"/>
  </si>
  <si>
    <r>
      <rPr>
        <sz val="12"/>
        <rFont val="標楷體"/>
        <family val="4"/>
        <charset val="136"/>
      </rPr>
      <t>澳幣</t>
    </r>
    <phoneticPr fontId="24" type="noConversion"/>
  </si>
  <si>
    <r>
      <rPr>
        <sz val="12"/>
        <rFont val="標楷體"/>
        <family val="4"/>
        <charset val="136"/>
      </rPr>
      <t>歐元</t>
    </r>
    <phoneticPr fontId="24" type="noConversion"/>
  </si>
  <si>
    <r>
      <rPr>
        <sz val="12"/>
        <rFont val="標楷體"/>
        <family val="4"/>
        <charset val="136"/>
      </rPr>
      <t>人民幣</t>
    </r>
    <phoneticPr fontId="24" type="noConversion"/>
  </si>
  <si>
    <r>
      <rPr>
        <sz val="10"/>
        <rFont val="標楷體"/>
        <family val="4"/>
        <charset val="136"/>
      </rPr>
      <t>＊藍色格子為需填入、灰色格子不需填入</t>
    </r>
    <phoneticPr fontId="24" type="noConversion"/>
  </si>
  <si>
    <r>
      <t xml:space="preserve">(1)Three Bucket Approach </t>
    </r>
    <r>
      <rPr>
        <sz val="12"/>
        <rFont val="標楷體"/>
        <family val="4"/>
        <charset val="136"/>
      </rPr>
      <t>決定貼水及</t>
    </r>
    <r>
      <rPr>
        <sz val="12"/>
        <rFont val="Times New Roman"/>
        <family val="1"/>
      </rPr>
      <t>forward rate</t>
    </r>
    <phoneticPr fontId="109" type="noConversion"/>
  </si>
  <si>
    <r>
      <rPr>
        <sz val="12"/>
        <rFont val="標楷體"/>
        <family val="4"/>
        <charset val="136"/>
      </rPr>
      <t>幣別</t>
    </r>
    <phoneticPr fontId="109" type="noConversion"/>
  </si>
  <si>
    <r>
      <t xml:space="preserve">Three Bucket Approach 
</t>
    </r>
    <r>
      <rPr>
        <sz val="12"/>
        <rFont val="標楷體"/>
        <family val="4"/>
        <charset val="136"/>
      </rPr>
      <t>決定貼水</t>
    </r>
    <phoneticPr fontId="109" type="noConversion"/>
  </si>
  <si>
    <r>
      <t>forward rate[</t>
    </r>
    <r>
      <rPr>
        <sz val="12"/>
        <rFont val="標楷體"/>
        <family val="4"/>
        <charset val="136"/>
      </rPr>
      <t>已含</t>
    </r>
    <r>
      <rPr>
        <sz val="12"/>
        <rFont val="Times New Roman"/>
        <family val="1"/>
      </rPr>
      <t>Three Bucket Approach</t>
    </r>
    <r>
      <rPr>
        <sz val="12"/>
        <rFont val="標楷體"/>
        <family val="4"/>
        <charset val="136"/>
      </rPr>
      <t>決定貼水流動性貼水</t>
    </r>
    <r>
      <rPr>
        <sz val="12"/>
        <rFont val="Times New Roman"/>
        <family val="1"/>
      </rPr>
      <t>]</t>
    </r>
    <phoneticPr fontId="24" type="noConversion"/>
  </si>
  <si>
    <r>
      <rPr>
        <sz val="12"/>
        <rFont val="標楷體"/>
        <family val="4"/>
        <charset val="136"/>
      </rPr>
      <t>新臺幣</t>
    </r>
    <phoneticPr fontId="24" type="noConversion"/>
  </si>
  <si>
    <r>
      <rPr>
        <sz val="12"/>
        <rFont val="標楷體"/>
        <family val="4"/>
        <charset val="136"/>
      </rPr>
      <t>美元</t>
    </r>
    <phoneticPr fontId="24" type="noConversion"/>
  </si>
  <si>
    <r>
      <rPr>
        <sz val="12"/>
        <rFont val="標楷體"/>
        <family val="4"/>
        <charset val="136"/>
      </rPr>
      <t>澳幣</t>
    </r>
    <phoneticPr fontId="24" type="noConversion"/>
  </si>
  <si>
    <r>
      <rPr>
        <sz val="12"/>
        <rFont val="標楷體"/>
        <family val="4"/>
        <charset val="136"/>
      </rPr>
      <t>歐元</t>
    </r>
    <phoneticPr fontId="24" type="noConversion"/>
  </si>
  <si>
    <r>
      <rPr>
        <sz val="12"/>
        <rFont val="標楷體"/>
        <family val="4"/>
        <charset val="136"/>
      </rPr>
      <t>人民幣</t>
    </r>
    <phoneticPr fontId="24" type="noConversion"/>
  </si>
  <si>
    <r>
      <t>(2)</t>
    </r>
    <r>
      <rPr>
        <sz val="12"/>
        <rFont val="標楷體"/>
        <family val="4"/>
        <charset val="136"/>
      </rPr>
      <t>高利率保單之利率轉換措施</t>
    </r>
    <r>
      <rPr>
        <sz val="12"/>
        <rFont val="新細明體"/>
        <family val="1"/>
        <charset val="136"/>
      </rPr>
      <t>：</t>
    </r>
    <phoneticPr fontId="109" type="noConversion"/>
  </si>
  <si>
    <t>M</t>
    <phoneticPr fontId="109" type="noConversion"/>
  </si>
  <si>
    <t>項目</t>
  </si>
  <si>
    <t>評估方式及評估結果</t>
  </si>
  <si>
    <t>最佳估計負債</t>
  </si>
  <si>
    <t>費用</t>
  </si>
  <si>
    <t>全部費用</t>
  </si>
  <si>
    <t>風險調整</t>
  </si>
  <si>
    <t>評估方法</t>
  </si>
  <si>
    <t>信賴水準</t>
  </si>
  <si>
    <t>風險範圍</t>
  </si>
  <si>
    <r>
      <t>壽險風險</t>
    </r>
    <r>
      <rPr>
        <sz val="12"/>
        <rFont val="Times New Roman"/>
        <family val="1"/>
      </rPr>
      <t>(</t>
    </r>
    <r>
      <rPr>
        <sz val="12"/>
        <rFont val="標楷體"/>
        <family val="4"/>
        <charset val="136"/>
      </rPr>
      <t>死亡、長壽、罹病、脫退及費用風險</t>
    </r>
    <r>
      <rPr>
        <sz val="12"/>
        <rFont val="Times New Roman"/>
        <family val="1"/>
      </rPr>
      <t>)+</t>
    </r>
    <r>
      <rPr>
        <sz val="12"/>
        <rFont val="標楷體"/>
        <family val="4"/>
        <charset val="136"/>
      </rPr>
      <t>作業風險</t>
    </r>
  </si>
  <si>
    <t>無風險利率</t>
  </si>
  <si>
    <r>
      <t>依國際保險監理官協會</t>
    </r>
    <r>
      <rPr>
        <sz val="12"/>
        <rFont val="Times New Roman"/>
        <family val="1"/>
      </rPr>
      <t>(International Association of Insurance Supervisors</t>
    </r>
    <r>
      <rPr>
        <sz val="12"/>
        <rFont val="標楷體"/>
        <family val="4"/>
        <charset val="136"/>
      </rPr>
      <t>，</t>
    </r>
    <r>
      <rPr>
        <sz val="12"/>
        <rFont val="Times New Roman"/>
        <family val="1"/>
      </rPr>
      <t>IAIS)</t>
    </r>
    <r>
      <rPr>
        <sz val="12"/>
        <rFont val="標楷體"/>
        <family val="4"/>
        <charset val="136"/>
      </rPr>
      <t>於</t>
    </r>
    <r>
      <rPr>
        <sz val="12"/>
        <rFont val="Times New Roman"/>
        <family val="1"/>
      </rPr>
      <t>113</t>
    </r>
    <r>
      <rPr>
        <sz val="12"/>
        <rFont val="標楷體"/>
        <family val="4"/>
        <charset val="136"/>
      </rPr>
      <t>年</t>
    </r>
    <r>
      <rPr>
        <sz val="12"/>
        <rFont val="Times New Roman"/>
        <family val="1"/>
      </rPr>
      <t>12</t>
    </r>
    <r>
      <rPr>
        <sz val="12"/>
        <rFont val="標楷體"/>
        <family val="4"/>
        <charset val="136"/>
      </rPr>
      <t>月</t>
    </r>
    <r>
      <rPr>
        <sz val="12"/>
        <rFont val="Times New Roman"/>
        <family val="1"/>
      </rPr>
      <t>5</t>
    </r>
    <r>
      <rPr>
        <sz val="12"/>
        <rFont val="標楷體"/>
        <family val="4"/>
        <charset val="136"/>
      </rPr>
      <t>日發布之保險資本標準</t>
    </r>
    <r>
      <rPr>
        <sz val="12"/>
        <rFont val="Times New Roman"/>
        <family val="1"/>
      </rPr>
      <t>(Insurance Capital Standard</t>
    </r>
    <r>
      <rPr>
        <sz val="12"/>
        <rFont val="標楷體"/>
        <family val="4"/>
        <charset val="136"/>
      </rPr>
      <t>，</t>
    </r>
    <r>
      <rPr>
        <sz val="12"/>
        <rFont val="Times New Roman"/>
        <family val="1"/>
      </rPr>
      <t>ICS)</t>
    </r>
    <r>
      <rPr>
        <sz val="12"/>
        <rFont val="標楷體"/>
        <family val="4"/>
        <charset val="136"/>
      </rPr>
      <t>規定，以無風險利率加計流動性貼水方式建構，其中各幣別無風險利率應依三段式建構法</t>
    </r>
    <r>
      <rPr>
        <sz val="12"/>
        <rFont val="Times New Roman"/>
        <family val="1"/>
      </rPr>
      <t>(Three-Segment Approach</t>
    </r>
    <r>
      <rPr>
        <sz val="12"/>
        <rFont val="標楷體"/>
        <family val="4"/>
        <charset val="136"/>
      </rPr>
      <t>，</t>
    </r>
    <r>
      <rPr>
        <sz val="12"/>
        <rFont val="Times New Roman"/>
        <family val="1"/>
      </rPr>
      <t>TSA)</t>
    </r>
    <r>
      <rPr>
        <sz val="12"/>
        <rFont val="標楷體"/>
        <family val="4"/>
        <charset val="136"/>
      </rPr>
      <t>決定，第二段應以</t>
    </r>
    <r>
      <rPr>
        <sz val="12"/>
        <rFont val="Times New Roman"/>
        <family val="1"/>
      </rPr>
      <t>Smith-Wilson</t>
    </r>
    <r>
      <rPr>
        <sz val="12"/>
        <rFont val="標楷體"/>
        <family val="4"/>
        <charset val="136"/>
      </rPr>
      <t>模型進行外插。</t>
    </r>
  </si>
  <si>
    <t>流動性貼水</t>
  </si>
  <si>
    <r>
      <t>1.</t>
    </r>
    <r>
      <rPr>
        <sz val="12"/>
        <rFont val="標楷體"/>
        <family val="4"/>
        <charset val="136"/>
      </rPr>
      <t>不含利率轉換措施之流動性貼水：應依照市場參與者對保單合約群組的流動性觀點評估決定，且以</t>
    </r>
    <r>
      <rPr>
        <sz val="12"/>
        <rFont val="Times New Roman"/>
        <family val="1"/>
      </rPr>
      <t>IFRS17</t>
    </r>
    <r>
      <rPr>
        <sz val="12"/>
        <rFont val="標楷體"/>
        <family val="4"/>
        <charset val="136"/>
      </rPr>
      <t>下之</t>
    </r>
    <r>
      <rPr>
        <sz val="12"/>
        <rFont val="Times New Roman"/>
        <family val="1"/>
      </rPr>
      <t>TBA</t>
    </r>
    <r>
      <rPr>
        <sz val="12"/>
        <rFont val="標楷體"/>
        <family val="4"/>
        <charset val="136"/>
      </rPr>
      <t>流動性貼水為上限。</t>
    </r>
  </si>
  <si>
    <t>不履約風險貼水</t>
  </si>
  <si>
    <r>
      <t>不履約風險貼水假設為</t>
    </r>
    <r>
      <rPr>
        <sz val="12"/>
        <rFont val="Times New Roman"/>
        <family val="1"/>
      </rPr>
      <t>0%</t>
    </r>
  </si>
  <si>
    <r>
      <rPr>
        <sz val="12"/>
        <rFont val="標楷體"/>
        <family val="4"/>
        <charset val="136"/>
      </rPr>
      <t>以保費</t>
    </r>
    <r>
      <rPr>
        <sz val="12"/>
        <rFont val="Times New Roman"/>
        <family val="1"/>
      </rPr>
      <t>%</t>
    </r>
    <r>
      <rPr>
        <sz val="12"/>
        <rFont val="標楷體"/>
        <family val="4"/>
        <charset val="136"/>
      </rPr>
      <t>為基礎之費用</t>
    </r>
  </si>
  <si>
    <r>
      <rPr>
        <sz val="12"/>
        <rFont val="標楷體"/>
        <family val="4"/>
        <charset val="136"/>
      </rPr>
      <t>以每張保單為基礎之費用</t>
    </r>
  </si>
  <si>
    <t>114/12/31</t>
    <phoneticPr fontId="24" type="noConversion"/>
  </si>
  <si>
    <t>評估基礎</t>
    <phoneticPr fontId="24" type="noConversion"/>
  </si>
  <si>
    <r>
      <rPr>
        <sz val="12"/>
        <rFont val="標楷體"/>
        <family val="4"/>
        <charset val="136"/>
      </rPr>
      <t>營業費用</t>
    </r>
    <phoneticPr fontId="24" type="noConversion"/>
  </si>
  <si>
    <r>
      <rPr>
        <sz val="12"/>
        <rFont val="標楷體"/>
        <family val="4"/>
        <charset val="136"/>
      </rPr>
      <t>初年度費用</t>
    </r>
    <phoneticPr fontId="24" type="noConversion"/>
  </si>
  <si>
    <r>
      <rPr>
        <sz val="12"/>
        <rFont val="標楷體"/>
        <family val="4"/>
        <charset val="136"/>
      </rPr>
      <t>續年度費用</t>
    </r>
    <phoneticPr fontId="24" type="noConversion"/>
  </si>
  <si>
    <r>
      <rPr>
        <sz val="12"/>
        <rFont val="標楷體"/>
        <family val="4"/>
        <charset val="136"/>
      </rPr>
      <t>小計</t>
    </r>
    <phoneticPr fontId="24" type="noConversion"/>
  </si>
  <si>
    <r>
      <rPr>
        <sz val="12"/>
        <rFont val="標楷體"/>
        <family val="4"/>
        <charset val="136"/>
      </rPr>
      <t>以保額為基礎之費用</t>
    </r>
    <phoneticPr fontId="24" type="noConversion"/>
  </si>
  <si>
    <r>
      <rPr>
        <sz val="12"/>
        <rFont val="標楷體"/>
        <family val="4"/>
        <charset val="136"/>
      </rPr>
      <t>以</t>
    </r>
    <r>
      <rPr>
        <sz val="12"/>
        <rFont val="Times New Roman"/>
        <family val="1"/>
      </rPr>
      <t>***</t>
    </r>
    <r>
      <rPr>
        <sz val="12"/>
        <rFont val="標楷體"/>
        <family val="4"/>
        <charset val="136"/>
      </rPr>
      <t>為
基礎</t>
    </r>
    <phoneticPr fontId="24" type="noConversion"/>
  </si>
  <si>
    <r>
      <rPr>
        <sz val="12"/>
        <rFont val="標楷體"/>
        <family val="4"/>
        <charset val="136"/>
      </rPr>
      <t>險種</t>
    </r>
    <r>
      <rPr>
        <sz val="12"/>
        <rFont val="Times New Roman"/>
        <family val="1"/>
      </rPr>
      <t>1</t>
    </r>
    <phoneticPr fontId="24" type="noConversion"/>
  </si>
  <si>
    <r>
      <rPr>
        <sz val="12"/>
        <rFont val="標楷體"/>
        <family val="4"/>
        <charset val="136"/>
      </rPr>
      <t>險種</t>
    </r>
    <r>
      <rPr>
        <sz val="12"/>
        <rFont val="Times New Roman"/>
        <family val="1"/>
      </rPr>
      <t>2</t>
    </r>
    <phoneticPr fontId="24" type="noConversion"/>
  </si>
  <si>
    <r>
      <rPr>
        <sz val="12"/>
        <rFont val="標楷體"/>
        <family val="4"/>
        <charset val="136"/>
      </rPr>
      <t>通路</t>
    </r>
    <r>
      <rPr>
        <sz val="12"/>
        <rFont val="Times New Roman"/>
        <family val="1"/>
      </rPr>
      <t>A</t>
    </r>
    <phoneticPr fontId="24" type="noConversion"/>
  </si>
  <si>
    <r>
      <rPr>
        <sz val="12"/>
        <rFont val="標楷體"/>
        <family val="4"/>
        <charset val="136"/>
      </rPr>
      <t>通路</t>
    </r>
    <r>
      <rPr>
        <sz val="12"/>
        <rFont val="Times New Roman"/>
        <family val="1"/>
      </rPr>
      <t>B</t>
    </r>
    <phoneticPr fontId="24" type="noConversion"/>
  </si>
  <si>
    <r>
      <rPr>
        <sz val="12"/>
        <rFont val="標楷體"/>
        <family val="4"/>
        <charset val="136"/>
      </rPr>
      <t>合計實際費用數</t>
    </r>
    <r>
      <rPr>
        <sz val="12"/>
        <rFont val="Times New Roman"/>
        <family val="1"/>
      </rPr>
      <t>(A)</t>
    </r>
    <phoneticPr fontId="24" type="noConversion"/>
  </si>
  <si>
    <r>
      <rPr>
        <sz val="12"/>
        <rFont val="標楷體"/>
        <family val="4"/>
        <charset val="136"/>
      </rPr>
      <t>採計分母數</t>
    </r>
    <r>
      <rPr>
        <sz val="12"/>
        <rFont val="Times New Roman"/>
        <family val="1"/>
      </rPr>
      <t>(B)</t>
    </r>
    <phoneticPr fontId="24" type="noConversion"/>
  </si>
  <si>
    <r>
      <rPr>
        <sz val="12"/>
        <rFont val="標楷體"/>
        <family val="4"/>
        <charset val="136"/>
      </rPr>
      <t>佣酬與支給費用</t>
    </r>
    <phoneticPr fontId="24" type="noConversion"/>
  </si>
  <si>
    <r>
      <rPr>
        <sz val="12"/>
        <rFont val="標楷體"/>
        <family val="4"/>
        <charset val="136"/>
      </rPr>
      <t>以基礎佣金為基礎之其他佣酬支給</t>
    </r>
    <phoneticPr fontId="24" type="noConversion"/>
  </si>
  <si>
    <r>
      <rPr>
        <sz val="12"/>
        <rFont val="標楷體"/>
        <family val="4"/>
        <charset val="136"/>
      </rPr>
      <t>以</t>
    </r>
    <r>
      <rPr>
        <sz val="12"/>
        <rFont val="Times New Roman"/>
        <family val="1"/>
      </rPr>
      <t>**</t>
    </r>
    <r>
      <rPr>
        <sz val="12"/>
        <rFont val="標楷體"/>
        <family val="4"/>
        <charset val="136"/>
      </rPr>
      <t>為基礎之其他佣酬支給</t>
    </r>
    <phoneticPr fontId="24" type="noConversion"/>
  </si>
  <si>
    <r>
      <rPr>
        <sz val="12"/>
        <rFont val="標楷體"/>
        <family val="4"/>
        <charset val="136"/>
      </rPr>
      <t>保費分攤法</t>
    </r>
  </si>
  <si>
    <t>(1)</t>
    <phoneticPr fontId="24" type="noConversion"/>
  </si>
  <si>
    <t>(2)</t>
    <phoneticPr fontId="24" type="noConversion"/>
  </si>
  <si>
    <t>(4)</t>
    <phoneticPr fontId="24" type="noConversion"/>
  </si>
  <si>
    <t>(6)</t>
    <phoneticPr fontId="24" type="noConversion"/>
  </si>
  <si>
    <t>(7)</t>
    <phoneticPr fontId="24" type="noConversion"/>
  </si>
  <si>
    <t>(8)</t>
  </si>
  <si>
    <t>(10)</t>
    <phoneticPr fontId="24" type="noConversion"/>
  </si>
  <si>
    <r>
      <rPr>
        <sz val="12"/>
        <rFont val="標楷體"/>
        <family val="4"/>
        <charset val="136"/>
      </rPr>
      <t>再保險分入業務</t>
    </r>
    <phoneticPr fontId="24" type="noConversion"/>
  </si>
  <si>
    <t>(3)</t>
  </si>
  <si>
    <t>(1)</t>
    <phoneticPr fontId="24" type="noConversion"/>
  </si>
  <si>
    <t>(2)</t>
    <phoneticPr fontId="24" type="noConversion"/>
  </si>
  <si>
    <t>(3)</t>
    <phoneticPr fontId="109" type="noConversion"/>
  </si>
  <si>
    <t>(4)=(1)-(2)-(3)</t>
    <phoneticPr fontId="24" type="noConversion"/>
  </si>
  <si>
    <r>
      <rPr>
        <sz val="12"/>
        <color rgb="FFFF0000"/>
        <rFont val="標楷體"/>
        <family val="4"/>
        <charset val="136"/>
      </rPr>
      <t>合計</t>
    </r>
  </si>
  <si>
    <r>
      <rPr>
        <sz val="11"/>
        <color rgb="FFFF0000"/>
        <rFont val="標楷體"/>
        <family val="4"/>
        <charset val="136"/>
      </rPr>
      <t>單位：新臺幣百萬元</t>
    </r>
  </si>
  <si>
    <t>(1)</t>
    <phoneticPr fontId="24" type="noConversion"/>
  </si>
  <si>
    <t>(2)</t>
    <phoneticPr fontId="24" type="noConversion"/>
  </si>
  <si>
    <t>(1)</t>
    <phoneticPr fontId="24" type="noConversion"/>
  </si>
  <si>
    <t>(2)</t>
    <phoneticPr fontId="24" type="noConversion"/>
  </si>
  <si>
    <t>(4)=(1)-(2)-(3)</t>
    <phoneticPr fontId="24" type="noConversion"/>
  </si>
  <si>
    <t>合計</t>
    <phoneticPr fontId="72" type="noConversion"/>
  </si>
  <si>
    <t>(1)</t>
    <phoneticPr fontId="72" type="noConversion"/>
  </si>
  <si>
    <t>(2)</t>
    <phoneticPr fontId="72" type="noConversion"/>
  </si>
  <si>
    <t>(3)=(1)+(2)</t>
    <phoneticPr fontId="72" type="noConversion"/>
  </si>
  <si>
    <t>合計</t>
    <phoneticPr fontId="109" type="noConversion"/>
  </si>
  <si>
    <t>保單價值差額準備金</t>
    <phoneticPr fontId="24" type="noConversion"/>
  </si>
  <si>
    <r>
      <rPr>
        <sz val="10"/>
        <rFont val="標楷體"/>
        <family val="4"/>
        <charset val="136"/>
      </rPr>
      <t>＊藍色格子為需填入、灰色格子不需填入</t>
    </r>
    <phoneticPr fontId="24" type="noConversion"/>
  </si>
  <si>
    <t>是否存在可區分的商品或服務組成之判斷</t>
    <phoneticPr fontId="24" type="noConversion"/>
  </si>
  <si>
    <t>評價方式(包括不予拆分以適用IFRS15將不影響使用財報者之相關評估)</t>
    <phoneticPr fontId="24" type="noConversion"/>
  </si>
  <si>
    <t>商品或服務內容</t>
    <phoneticPr fontId="24" type="noConversion"/>
  </si>
  <si>
    <r>
      <rPr>
        <sz val="12"/>
        <rFont val="標楷體"/>
        <family val="4"/>
        <charset val="136"/>
      </rPr>
      <t>商品類型</t>
    </r>
    <phoneticPr fontId="72" type="noConversion"/>
  </si>
  <si>
    <r>
      <rPr>
        <sz val="12"/>
        <rFont val="標楷體"/>
        <family val="4"/>
        <charset val="136"/>
      </rPr>
      <t>商品名稱</t>
    </r>
    <phoneticPr fontId="72" type="noConversion"/>
  </si>
  <si>
    <r>
      <rPr>
        <sz val="12"/>
        <rFont val="標楷體"/>
        <family val="4"/>
        <charset val="136"/>
      </rPr>
      <t xml:space="preserve">服務合約負債
</t>
    </r>
    <r>
      <rPr>
        <sz val="12"/>
        <rFont val="Times New Roman"/>
        <family val="1"/>
      </rPr>
      <t>(</t>
    </r>
    <r>
      <rPr>
        <sz val="12"/>
        <rFont val="標楷體"/>
        <family val="4"/>
        <charset val="136"/>
      </rPr>
      <t>不含退款負債</t>
    </r>
    <r>
      <rPr>
        <sz val="12"/>
        <rFont val="Times New Roman"/>
        <family val="1"/>
      </rPr>
      <t>)</t>
    </r>
    <phoneticPr fontId="72" type="noConversion"/>
  </si>
  <si>
    <r>
      <rPr>
        <sz val="12"/>
        <rFont val="標楷體"/>
        <family val="4"/>
        <charset val="136"/>
      </rPr>
      <t>退款負債</t>
    </r>
    <phoneticPr fontId="72" type="noConversion"/>
  </si>
  <si>
    <r>
      <rPr>
        <sz val="12"/>
        <rFont val="標楷體"/>
        <family val="4"/>
        <charset val="136"/>
      </rPr>
      <t>服務合約負債</t>
    </r>
    <phoneticPr fontId="72" type="noConversion"/>
  </si>
  <si>
    <r>
      <rPr>
        <sz val="12"/>
        <rFont val="標楷體"/>
        <family val="4"/>
        <charset val="136"/>
      </rPr>
      <t>加值給付
準備金</t>
    </r>
    <phoneticPr fontId="72" type="noConversion"/>
  </si>
  <si>
    <r>
      <rPr>
        <sz val="12"/>
        <rFont val="標楷體"/>
        <family val="4"/>
        <charset val="136"/>
      </rPr>
      <t xml:space="preserve">其他負債
</t>
    </r>
    <r>
      <rPr>
        <sz val="12"/>
        <rFont val="Times New Roman"/>
        <family val="1"/>
      </rPr>
      <t>_</t>
    </r>
    <r>
      <rPr>
        <sz val="12"/>
        <rFont val="標楷體"/>
        <family val="4"/>
        <charset val="136"/>
      </rPr>
      <t>遞延手續費收入</t>
    </r>
    <phoneticPr fontId="72" type="noConversion"/>
  </si>
  <si>
    <r>
      <rPr>
        <sz val="12"/>
        <rFont val="標楷體"/>
        <family val="4"/>
        <charset val="136"/>
      </rPr>
      <t>直接承保業務</t>
    </r>
    <phoneticPr fontId="72" type="noConversion"/>
  </si>
  <si>
    <r>
      <rPr>
        <sz val="12"/>
        <rFont val="標楷體"/>
        <family val="4"/>
        <charset val="136"/>
      </rPr>
      <t xml:space="preserve">可區分服務組成
</t>
    </r>
    <r>
      <rPr>
        <sz val="12"/>
        <rFont val="Times New Roman"/>
        <family val="1"/>
      </rPr>
      <t>(</t>
    </r>
    <r>
      <rPr>
        <sz val="12"/>
        <rFont val="標楷體"/>
        <family val="4"/>
        <charset val="136"/>
      </rPr>
      <t>請填列：如海外急難救助等。</t>
    </r>
    <r>
      <rPr>
        <sz val="12"/>
        <rFont val="Times New Roman"/>
        <family val="1"/>
      </rPr>
      <t>)</t>
    </r>
    <r>
      <rPr>
        <sz val="12"/>
        <rFont val="標楷體"/>
        <family val="4"/>
        <charset val="136"/>
      </rPr>
      <t>　</t>
    </r>
    <phoneticPr fontId="72" type="noConversion"/>
  </si>
  <si>
    <r>
      <rPr>
        <sz val="12"/>
        <rFont val="標楷體"/>
        <family val="4"/>
        <charset val="136"/>
      </rPr>
      <t xml:space="preserve">分離之服務組成
</t>
    </r>
    <r>
      <rPr>
        <sz val="12"/>
        <rFont val="Times New Roman"/>
        <family val="1"/>
      </rPr>
      <t>(</t>
    </r>
    <r>
      <rPr>
        <sz val="12"/>
        <rFont val="標楷體"/>
        <family val="4"/>
        <charset val="136"/>
      </rPr>
      <t>請填列：如資產管理服務等。</t>
    </r>
    <r>
      <rPr>
        <sz val="12"/>
        <rFont val="Times New Roman"/>
        <family val="1"/>
      </rPr>
      <t>)</t>
    </r>
    <phoneticPr fontId="72" type="noConversion"/>
  </si>
  <si>
    <r>
      <rPr>
        <sz val="12"/>
        <rFont val="標楷體"/>
        <family val="4"/>
        <charset val="136"/>
      </rPr>
      <t>保險或投資合約名稱</t>
    </r>
    <phoneticPr fontId="72" type="noConversion"/>
  </si>
  <si>
    <r>
      <rPr>
        <sz val="12"/>
        <rFont val="標楷體"/>
        <family val="4"/>
        <charset val="136"/>
      </rPr>
      <t>再保險分入業務</t>
    </r>
    <phoneticPr fontId="72" type="noConversion"/>
  </si>
  <si>
    <r>
      <rPr>
        <sz val="12"/>
        <rFont val="標楷體"/>
        <family val="4"/>
        <charset val="136"/>
      </rPr>
      <t>保險合約或具裁量參與特性投資合約</t>
    </r>
    <r>
      <rPr>
        <sz val="12"/>
        <color rgb="FFFF0000"/>
        <rFont val="Times New Roman"/>
        <family val="1"/>
      </rPr>
      <t>(</t>
    </r>
    <r>
      <rPr>
        <sz val="12"/>
        <color rgb="FFFF0000"/>
        <rFont val="標楷體"/>
        <family val="4"/>
        <charset val="136"/>
      </rPr>
      <t>註</t>
    </r>
    <r>
      <rPr>
        <sz val="12"/>
        <color rgb="FFFF0000"/>
        <rFont val="Times New Roman"/>
        <family val="1"/>
      </rPr>
      <t>1)</t>
    </r>
    <phoneticPr fontId="72" type="noConversion"/>
  </si>
  <si>
    <r>
      <rPr>
        <sz val="12"/>
        <rFont val="標楷體"/>
        <family val="4"/>
        <charset val="136"/>
      </rPr>
      <t>傳統型商品之投資合約</t>
    </r>
    <r>
      <rPr>
        <sz val="12"/>
        <color rgb="FFFF0000"/>
        <rFont val="Times New Roman"/>
        <family val="1"/>
      </rPr>
      <t>(</t>
    </r>
    <r>
      <rPr>
        <sz val="12"/>
        <color rgb="FFFF0000"/>
        <rFont val="標楷體"/>
        <family val="4"/>
        <charset val="136"/>
      </rPr>
      <t>註</t>
    </r>
    <r>
      <rPr>
        <sz val="12"/>
        <color rgb="FFFF0000"/>
        <rFont val="Times New Roman"/>
        <family val="1"/>
      </rPr>
      <t>2)</t>
    </r>
    <phoneticPr fontId="72" type="noConversion"/>
  </si>
  <si>
    <r>
      <rPr>
        <sz val="12"/>
        <rFont val="標楷體"/>
        <family val="4"/>
        <charset val="136"/>
      </rPr>
      <t>投資型商品之投資合約</t>
    </r>
    <r>
      <rPr>
        <sz val="12"/>
        <color rgb="FFFF0000"/>
        <rFont val="Times New Roman"/>
        <family val="1"/>
      </rPr>
      <t>(</t>
    </r>
    <r>
      <rPr>
        <sz val="12"/>
        <color rgb="FFFF0000"/>
        <rFont val="標楷體"/>
        <family val="4"/>
        <charset val="136"/>
      </rPr>
      <t>註</t>
    </r>
    <r>
      <rPr>
        <sz val="12"/>
        <color rgb="FFFF0000"/>
        <rFont val="Times New Roman"/>
        <family val="1"/>
      </rPr>
      <t>2)</t>
    </r>
    <phoneticPr fontId="72" type="noConversion"/>
  </si>
  <si>
    <t>保單價值差額
準備金</t>
    <phoneticPr fontId="24" type="noConversion"/>
  </si>
  <si>
    <t>分紅保單
特別準備金</t>
    <phoneticPr fontId="24" type="noConversion"/>
  </si>
  <si>
    <r>
      <rPr>
        <sz val="12"/>
        <rFont val="標楷體"/>
        <family val="4"/>
        <charset val="136"/>
      </rPr>
      <t>死利差互抵
準備金</t>
    </r>
    <phoneticPr fontId="24" type="noConversion"/>
  </si>
  <si>
    <r>
      <rPr>
        <sz val="12"/>
        <rFont val="標楷體"/>
        <family val="4"/>
        <charset val="136"/>
      </rPr>
      <t>外匯價格變動
準備金</t>
    </r>
    <phoneticPr fontId="24" type="noConversion"/>
  </si>
  <si>
    <r>
      <rPr>
        <sz val="12"/>
        <rFont val="標楷體"/>
        <family val="4"/>
        <charset val="136"/>
      </rPr>
      <t>合計</t>
    </r>
    <phoneticPr fontId="24" type="noConversion"/>
  </si>
  <si>
    <r>
      <rPr>
        <sz val="12"/>
        <rFont val="標楷體"/>
        <family val="4"/>
        <charset val="136"/>
      </rPr>
      <t>負債項下</t>
    </r>
    <phoneticPr fontId="24" type="noConversion"/>
  </si>
  <si>
    <r>
      <t>權益項下</t>
    </r>
    <r>
      <rPr>
        <sz val="12"/>
        <color rgb="FFFF0000"/>
        <rFont val="標楷體"/>
        <family val="4"/>
        <charset val="136"/>
      </rPr>
      <t>(稅後)</t>
    </r>
    <phoneticPr fontId="24" type="noConversion"/>
  </si>
  <si>
    <t>保險期間一年以下
自留業務
特別準備金</t>
    <phoneticPr fontId="24" type="noConversion"/>
  </si>
  <si>
    <t>保單價值
準備金</t>
    <phoneticPr fontId="109" type="noConversion"/>
  </si>
  <si>
    <t>保單借款
餘額</t>
    <phoneticPr fontId="109" type="noConversion"/>
  </si>
  <si>
    <t>(3)=(1)-(2)</t>
    <phoneticPr fontId="24" type="noConversion"/>
  </si>
  <si>
    <t>(4)</t>
  </si>
  <si>
    <t>(5)</t>
  </si>
  <si>
    <t>(6)</t>
  </si>
  <si>
    <t>(2)</t>
  </si>
  <si>
    <t>Middle 
Bucket
(MB)</t>
    <phoneticPr fontId="72" type="noConversion"/>
  </si>
  <si>
    <r>
      <rPr>
        <sz val="12"/>
        <rFont val="標楷體"/>
        <family val="4"/>
        <charset val="136"/>
      </rPr>
      <t>一般帳戶
保費收入</t>
    </r>
    <phoneticPr fontId="24" type="noConversion"/>
  </si>
  <si>
    <r>
      <rPr>
        <sz val="12"/>
        <rFont val="標楷體"/>
        <family val="4"/>
        <charset val="136"/>
      </rPr>
      <t>分離帳戶
保費收入</t>
    </r>
    <phoneticPr fontId="24" type="noConversion"/>
  </si>
  <si>
    <r>
      <rPr>
        <sz val="12"/>
        <rFont val="標楷體"/>
        <family val="4"/>
        <charset val="136"/>
      </rPr>
      <t>商品類別</t>
    </r>
    <r>
      <rPr>
        <sz val="12"/>
        <rFont val="Times New Roman"/>
        <family val="1"/>
      </rPr>
      <t>1</t>
    </r>
    <phoneticPr fontId="24" type="noConversion"/>
  </si>
  <si>
    <r>
      <rPr>
        <sz val="12"/>
        <rFont val="標楷體"/>
        <family val="4"/>
        <charset val="136"/>
      </rPr>
      <t>商品名稱</t>
    </r>
    <r>
      <rPr>
        <sz val="12"/>
        <rFont val="Times New Roman"/>
        <family val="1"/>
      </rPr>
      <t>1</t>
    </r>
    <phoneticPr fontId="24" type="noConversion"/>
  </si>
  <si>
    <r>
      <rPr>
        <sz val="12"/>
        <rFont val="標楷體"/>
        <family val="4"/>
        <charset val="136"/>
      </rPr>
      <t>商品名稱</t>
    </r>
    <r>
      <rPr>
        <sz val="12"/>
        <rFont val="Times New Roman"/>
        <family val="1"/>
      </rPr>
      <t>2</t>
    </r>
    <phoneticPr fontId="24" type="noConversion"/>
  </si>
  <si>
    <t>…</t>
  </si>
  <si>
    <r>
      <rPr>
        <sz val="12"/>
        <rFont val="標楷體"/>
        <family val="4"/>
        <charset val="136"/>
      </rPr>
      <t>商品類別</t>
    </r>
    <r>
      <rPr>
        <sz val="12"/>
        <rFont val="Times New Roman"/>
        <family val="1"/>
      </rPr>
      <t>2</t>
    </r>
    <phoneticPr fontId="24" type="noConversion"/>
  </si>
  <si>
    <t>…</t>
    <phoneticPr fontId="24" type="noConversion"/>
  </si>
  <si>
    <r>
      <rPr>
        <sz val="12"/>
        <rFont val="標楷體"/>
        <family val="4"/>
        <charset val="136"/>
      </rPr>
      <t>總計</t>
    </r>
    <phoneticPr fontId="24" type="noConversion"/>
  </si>
  <si>
    <t>(9)=(3)+(4)+(5)+(6)+(7)-(8)</t>
  </si>
  <si>
    <t>合計</t>
  </si>
  <si>
    <t>(7)</t>
  </si>
  <si>
    <t>(8)=(2)+(3)+(4)+(5)+(6)-(7)</t>
  </si>
  <si>
    <t>(1)</t>
    <phoneticPr fontId="24" type="noConversion"/>
  </si>
  <si>
    <r>
      <rPr>
        <sz val="12"/>
        <rFont val="標楷體"/>
        <family val="4"/>
        <charset val="136"/>
      </rPr>
      <t xml:space="preserve">實際單位費用數
</t>
    </r>
    <r>
      <rPr>
        <sz val="12"/>
        <rFont val="Times New Roman"/>
        <family val="1"/>
      </rPr>
      <t>=(A)/(B)</t>
    </r>
    <phoneticPr fontId="24" type="noConversion"/>
  </si>
  <si>
    <r>
      <rPr>
        <sz val="12"/>
        <rFont val="標楷體"/>
        <family val="4"/>
        <charset val="136"/>
      </rPr>
      <t xml:space="preserve">假設單位費用數
</t>
    </r>
    <r>
      <rPr>
        <sz val="12"/>
        <rFont val="Times New Roman"/>
        <family val="1"/>
      </rPr>
      <t>(</t>
    </r>
    <r>
      <rPr>
        <sz val="12"/>
        <rFont val="標楷體"/>
        <family val="4"/>
        <charset val="136"/>
      </rPr>
      <t>或公式</t>
    </r>
    <r>
      <rPr>
        <sz val="12"/>
        <rFont val="Times New Roman"/>
        <family val="1"/>
      </rPr>
      <t>)</t>
    </r>
    <phoneticPr fontId="24" type="noConversion"/>
  </si>
  <si>
    <t>險別名稱</t>
  </si>
  <si>
    <t>個人壽險</t>
  </si>
  <si>
    <t>個人傷害險</t>
  </si>
  <si>
    <t>個人健康險</t>
  </si>
  <si>
    <t>團體壽險</t>
  </si>
  <si>
    <t>團體傷害險</t>
  </si>
  <si>
    <t>團體健康險</t>
  </si>
  <si>
    <t>投資型壽險</t>
  </si>
  <si>
    <t>投資型年金險</t>
  </si>
  <si>
    <t>(3)=Max((1)-(2),0)</t>
  </si>
  <si>
    <t>(1)</t>
    <phoneticPr fontId="24" type="noConversion"/>
  </si>
  <si>
    <t>(B)</t>
  </si>
  <si>
    <t xml:space="preserve">  (C)</t>
  </si>
  <si>
    <t>(D)</t>
  </si>
  <si>
    <t>編號</t>
  </si>
  <si>
    <t>表格</t>
  </si>
  <si>
    <t>填表內容</t>
  </si>
  <si>
    <t>不同過渡方式
合約</t>
    <phoneticPr fontId="24" type="noConversion"/>
  </si>
  <si>
    <r>
      <t>FYP</t>
    </r>
    <r>
      <rPr>
        <sz val="12"/>
        <rFont val="標楷體"/>
        <family val="4"/>
        <charset val="136"/>
      </rPr>
      <t>實際金額</t>
    </r>
    <r>
      <rPr>
        <sz val="12"/>
        <rFont val="Times New Roman"/>
        <family val="1"/>
      </rPr>
      <t xml:space="preserve">
</t>
    </r>
    <r>
      <rPr>
        <sz val="12"/>
        <color rgb="FFFF0000"/>
        <rFont val="標楷體"/>
        <family val="4"/>
        <charset val="136"/>
      </rPr>
      <t>發單日</t>
    </r>
    <r>
      <rPr>
        <sz val="12"/>
        <color rgb="FFFF0000"/>
        <rFont val="Times New Roman"/>
        <family val="1"/>
      </rPr>
      <t>(114/01/01-114/12/31)</t>
    </r>
    <phoneticPr fontId="24" type="noConversion"/>
  </si>
  <si>
    <r>
      <rPr>
        <sz val="12"/>
        <rFont val="標楷體"/>
        <family val="4"/>
        <charset val="136"/>
      </rPr>
      <t xml:space="preserve">履約現金流量
</t>
    </r>
    <r>
      <rPr>
        <sz val="12"/>
        <rFont val="Times New Roman"/>
        <family val="1"/>
      </rPr>
      <t>(t=0)
(3)=(1)+(2)</t>
    </r>
    <phoneticPr fontId="24" type="noConversion"/>
  </si>
  <si>
    <r>
      <rPr>
        <sz val="12"/>
        <rFont val="標楷體"/>
        <family val="4"/>
        <charset val="136"/>
      </rPr>
      <t xml:space="preserve">合約服務邊際
</t>
    </r>
    <r>
      <rPr>
        <sz val="12"/>
        <rFont val="Times New Roman"/>
        <family val="1"/>
      </rPr>
      <t>(</t>
    </r>
    <r>
      <rPr>
        <sz val="12"/>
        <rFont val="標楷體"/>
        <family val="4"/>
        <charset val="136"/>
      </rPr>
      <t>註</t>
    </r>
    <r>
      <rPr>
        <sz val="12"/>
        <rFont val="Times New Roman"/>
        <family val="1"/>
      </rPr>
      <t>1)
(4)=max(-(3),0)</t>
    </r>
    <phoneticPr fontId="24" type="noConversion"/>
  </si>
  <si>
    <r>
      <rPr>
        <sz val="12"/>
        <rFont val="標楷體"/>
        <family val="4"/>
        <charset val="136"/>
      </rPr>
      <t>最佳估計
負債</t>
    </r>
    <r>
      <rPr>
        <sz val="12"/>
        <rFont val="Times New Roman"/>
        <family val="1"/>
      </rPr>
      <t xml:space="preserve">
(1)</t>
    </r>
    <phoneticPr fontId="24" type="noConversion"/>
  </si>
  <si>
    <r>
      <rPr>
        <sz val="12"/>
        <rFont val="標楷體"/>
        <family val="4"/>
        <charset val="136"/>
      </rPr>
      <t>一般帳戶
保費收入現值</t>
    </r>
    <r>
      <rPr>
        <sz val="12"/>
        <rFont val="Times New Roman"/>
        <family val="1"/>
      </rPr>
      <t xml:space="preserve">
(5)</t>
    </r>
    <phoneticPr fontId="24" type="noConversion"/>
  </si>
  <si>
    <t>組合層級名稱</t>
  </si>
  <si>
    <t>註:請公司自行提出不同幣別維度之資產與負債匹配分析。</t>
    <phoneticPr fontId="24" type="noConversion"/>
  </si>
  <si>
    <t>(I)</t>
    <phoneticPr fontId="24" type="noConversion"/>
  </si>
  <si>
    <t>(II)</t>
    <phoneticPr fontId="24" type="noConversion"/>
  </si>
  <si>
    <t>t</t>
    <phoneticPr fontId="105" type="noConversion"/>
  </si>
  <si>
    <t>(I)</t>
    <phoneticPr fontId="24" type="noConversion"/>
  </si>
  <si>
    <t>評估基礎</t>
    <phoneticPr fontId="72" type="noConversion"/>
  </si>
  <si>
    <t>保險合約負債評價所採用之折現率</t>
    <phoneticPr fontId="24" type="noConversion"/>
  </si>
  <si>
    <t>保險合約負債評價所採用之市場區間無風險利率</t>
    <phoneticPr fontId="24" type="noConversion"/>
  </si>
  <si>
    <t>(II)</t>
    <phoneticPr fontId="24" type="noConversion"/>
  </si>
  <si>
    <t>南非幣</t>
    <phoneticPr fontId="24" type="noConversion"/>
  </si>
  <si>
    <t>南非幣</t>
    <phoneticPr fontId="24" type="noConversion"/>
  </si>
  <si>
    <t>(III)</t>
    <phoneticPr fontId="24" type="noConversion"/>
  </si>
  <si>
    <r>
      <rPr>
        <sz val="10"/>
        <rFont val="標楷體"/>
        <family val="4"/>
        <charset val="136"/>
      </rPr>
      <t>幣別</t>
    </r>
    <r>
      <rPr>
        <sz val="10"/>
        <rFont val="Times New Roman"/>
        <family val="1"/>
      </rPr>
      <t>/</t>
    </r>
    <r>
      <rPr>
        <sz val="10"/>
        <rFont val="標楷體"/>
        <family val="4"/>
        <charset val="136"/>
      </rPr>
      <t>年度</t>
    </r>
    <phoneticPr fontId="109" type="noConversion"/>
  </si>
  <si>
    <r>
      <rPr>
        <sz val="10"/>
        <rFont val="標楷體"/>
        <family val="4"/>
        <charset val="136"/>
      </rPr>
      <t>新臺幣</t>
    </r>
    <phoneticPr fontId="109" type="noConversion"/>
  </si>
  <si>
    <r>
      <rPr>
        <sz val="10"/>
        <rFont val="標楷體"/>
        <family val="4"/>
        <charset val="136"/>
      </rPr>
      <t>美元</t>
    </r>
    <phoneticPr fontId="109" type="noConversion"/>
  </si>
  <si>
    <r>
      <rPr>
        <sz val="10"/>
        <rFont val="標楷體"/>
        <family val="4"/>
        <charset val="136"/>
      </rPr>
      <t>澳幣</t>
    </r>
    <phoneticPr fontId="109" type="noConversion"/>
  </si>
  <si>
    <r>
      <rPr>
        <sz val="10"/>
        <rFont val="標楷體"/>
        <family val="4"/>
        <charset val="136"/>
      </rPr>
      <t>歐元</t>
    </r>
    <phoneticPr fontId="109" type="noConversion"/>
  </si>
  <si>
    <r>
      <rPr>
        <sz val="10"/>
        <rFont val="標楷體"/>
        <family val="4"/>
        <charset val="136"/>
      </rPr>
      <t>人民幣</t>
    </r>
    <phoneticPr fontId="109" type="noConversion"/>
  </si>
  <si>
    <r>
      <rPr>
        <sz val="10"/>
        <rFont val="標楷體"/>
        <family val="4"/>
        <charset val="136"/>
      </rPr>
      <t>新臺幣</t>
    </r>
    <phoneticPr fontId="109" type="noConversion"/>
  </si>
  <si>
    <r>
      <rPr>
        <sz val="10"/>
        <rFont val="標楷體"/>
        <family val="4"/>
        <charset val="136"/>
      </rPr>
      <t>美元</t>
    </r>
    <phoneticPr fontId="109" type="noConversion"/>
  </si>
  <si>
    <r>
      <rPr>
        <sz val="10"/>
        <rFont val="標楷體"/>
        <family val="4"/>
        <charset val="136"/>
      </rPr>
      <t>澳幣</t>
    </r>
    <phoneticPr fontId="109" type="noConversion"/>
  </si>
  <si>
    <r>
      <rPr>
        <sz val="10"/>
        <rFont val="標楷體"/>
        <family val="4"/>
        <charset val="136"/>
      </rPr>
      <t>歐元</t>
    </r>
    <phoneticPr fontId="109" type="noConversion"/>
  </si>
  <si>
    <r>
      <rPr>
        <sz val="10"/>
        <rFont val="標楷體"/>
        <family val="4"/>
        <charset val="136"/>
      </rPr>
      <t>人民幣</t>
    </r>
    <phoneticPr fontId="109" type="noConversion"/>
  </si>
  <si>
    <r>
      <rPr>
        <sz val="10"/>
        <rFont val="標楷體"/>
        <family val="4"/>
        <charset val="136"/>
      </rPr>
      <t>幣別</t>
    </r>
    <r>
      <rPr>
        <sz val="10"/>
        <rFont val="Times New Roman"/>
        <family val="1"/>
      </rPr>
      <t>/</t>
    </r>
    <r>
      <rPr>
        <sz val="10"/>
        <rFont val="標楷體"/>
        <family val="4"/>
        <charset val="136"/>
      </rPr>
      <t>年度</t>
    </r>
    <phoneticPr fontId="109" type="noConversion"/>
  </si>
  <si>
    <t>南非幣</t>
    <phoneticPr fontId="109" type="noConversion"/>
  </si>
  <si>
    <r>
      <t>註</t>
    </r>
    <r>
      <rPr>
        <sz val="12"/>
        <color rgb="FFEE0000"/>
        <rFont val="Times New Roman"/>
        <family val="1"/>
      </rPr>
      <t>5</t>
    </r>
    <r>
      <rPr>
        <sz val="12"/>
        <color rgb="FFEE0000"/>
        <rFont val="標楷體"/>
        <family val="4"/>
        <charset val="136"/>
      </rPr>
      <t>：請說明同一合約群組，主約及其附約之折現率評估方式。</t>
    </r>
  </si>
  <si>
    <r>
      <t xml:space="preserve">Bucket
</t>
    </r>
    <r>
      <rPr>
        <sz val="12"/>
        <rFont val="標楷體"/>
        <family val="4"/>
        <charset val="136"/>
      </rPr>
      <t xml:space="preserve">判斷結果
</t>
    </r>
    <r>
      <rPr>
        <sz val="12"/>
        <rFont val="Times New Roman"/>
        <family val="1"/>
      </rPr>
      <t>(GB</t>
    </r>
    <r>
      <rPr>
        <sz val="12"/>
        <rFont val="標楷體"/>
        <family val="4"/>
        <charset val="136"/>
      </rPr>
      <t>或</t>
    </r>
    <r>
      <rPr>
        <sz val="12"/>
        <rFont val="Times New Roman"/>
        <family val="1"/>
      </rPr>
      <t>MB)</t>
    </r>
    <phoneticPr fontId="109" type="noConversion"/>
  </si>
  <si>
    <r>
      <t>(GB)</t>
    </r>
    <r>
      <rPr>
        <sz val="12"/>
        <rFont val="標楷體"/>
        <family val="4"/>
        <charset val="136"/>
      </rPr>
      <t>疊加至市場區間</t>
    </r>
    <r>
      <rPr>
        <sz val="12"/>
        <rFont val="Times New Roman"/>
        <family val="1"/>
      </rPr>
      <t>(LOT)</t>
    </r>
    <r>
      <rPr>
        <sz val="12"/>
        <rFont val="標楷體"/>
        <family val="4"/>
        <charset val="136"/>
      </rPr>
      <t>之貼水</t>
    </r>
    <r>
      <rPr>
        <sz val="12"/>
        <rFont val="Times New Roman"/>
        <family val="1"/>
      </rPr>
      <t>(</t>
    </r>
    <r>
      <rPr>
        <sz val="12"/>
        <rFont val="標楷體"/>
        <family val="4"/>
        <charset val="136"/>
      </rPr>
      <t>請以範圍填列</t>
    </r>
    <r>
      <rPr>
        <sz val="12"/>
        <rFont val="Times New Roman"/>
        <family val="1"/>
      </rPr>
      <t>)</t>
    </r>
    <phoneticPr fontId="109" type="noConversion"/>
  </si>
  <si>
    <r>
      <t>(MB)</t>
    </r>
    <r>
      <rPr>
        <sz val="12"/>
        <rFont val="標楷體"/>
        <family val="4"/>
        <charset val="136"/>
      </rPr>
      <t>疊加至現流匹配年度</t>
    </r>
    <r>
      <rPr>
        <sz val="12"/>
        <rFont val="Times New Roman"/>
        <family val="1"/>
      </rPr>
      <t>(M)</t>
    </r>
    <r>
      <rPr>
        <sz val="12"/>
        <rFont val="標楷體"/>
        <family val="4"/>
        <charset val="136"/>
      </rPr>
      <t>之貼水</t>
    </r>
    <r>
      <rPr>
        <sz val="12"/>
        <rFont val="Times New Roman"/>
        <family val="1"/>
      </rPr>
      <t>(</t>
    </r>
    <r>
      <rPr>
        <sz val="12"/>
        <rFont val="標楷體"/>
        <family val="4"/>
        <charset val="136"/>
      </rPr>
      <t>請以範圍填列</t>
    </r>
    <r>
      <rPr>
        <sz val="12"/>
        <rFont val="Times New Roman"/>
        <family val="1"/>
      </rPr>
      <t>)</t>
    </r>
    <phoneticPr fontId="109" type="noConversion"/>
  </si>
  <si>
    <r>
      <t>MB</t>
    </r>
    <r>
      <rPr>
        <sz val="12"/>
        <rFont val="標楷體"/>
        <family val="4"/>
        <charset val="136"/>
      </rPr>
      <t>貼水疊加年度</t>
    </r>
    <r>
      <rPr>
        <sz val="12"/>
        <rFont val="Times New Roman"/>
        <family val="4"/>
      </rPr>
      <t>(M)</t>
    </r>
    <r>
      <rPr>
        <sz val="12"/>
        <rFont val="標楷體"/>
        <family val="4"/>
        <charset val="136"/>
      </rPr>
      <t xml:space="preserve">
</t>
    </r>
    <r>
      <rPr>
        <sz val="12"/>
        <rFont val="Times New Roman"/>
        <family val="1"/>
      </rPr>
      <t>(</t>
    </r>
    <r>
      <rPr>
        <sz val="12"/>
        <rFont val="標楷體"/>
        <family val="4"/>
        <charset val="136"/>
      </rPr>
      <t>若適用</t>
    </r>
    <r>
      <rPr>
        <sz val="12"/>
        <rFont val="Times New Roman"/>
        <family val="1"/>
      </rPr>
      <t>)</t>
    </r>
    <phoneticPr fontId="109" type="noConversion"/>
  </si>
  <si>
    <r>
      <rPr>
        <sz val="12"/>
        <rFont val="標楷體"/>
        <family val="4"/>
        <charset val="136"/>
      </rPr>
      <t>新臺幣：</t>
    </r>
    <r>
      <rPr>
        <sz val="12"/>
        <rFont val="Times New Roman"/>
        <family val="1"/>
      </rPr>
      <t xml:space="preserve">   ~</t>
    </r>
    <phoneticPr fontId="24" type="noConversion"/>
  </si>
  <si>
    <r>
      <rPr>
        <sz val="12"/>
        <rFont val="標楷體"/>
        <family val="4"/>
        <charset val="136"/>
      </rPr>
      <t>美</t>
    </r>
    <r>
      <rPr>
        <sz val="12"/>
        <rFont val="Times New Roman"/>
        <family val="4"/>
      </rPr>
      <t xml:space="preserve"> </t>
    </r>
    <r>
      <rPr>
        <sz val="12"/>
        <rFont val="Times New Roman"/>
        <family val="1"/>
      </rPr>
      <t xml:space="preserve">   </t>
    </r>
    <r>
      <rPr>
        <sz val="12"/>
        <rFont val="標楷體"/>
        <family val="4"/>
        <charset val="136"/>
      </rPr>
      <t>元</t>
    </r>
    <r>
      <rPr>
        <sz val="12"/>
        <rFont val="微軟正黑體"/>
        <family val="4"/>
        <charset val="136"/>
      </rPr>
      <t>：</t>
    </r>
    <r>
      <rPr>
        <sz val="12"/>
        <rFont val="Times New Roman"/>
        <family val="4"/>
      </rPr>
      <t xml:space="preserve"> </t>
    </r>
    <r>
      <rPr>
        <sz val="12"/>
        <rFont val="Times New Roman"/>
        <family val="1"/>
      </rPr>
      <t xml:space="preserve">  ~</t>
    </r>
    <phoneticPr fontId="24" type="noConversion"/>
  </si>
  <si>
    <r>
      <rPr>
        <sz val="12"/>
        <rFont val="標楷體"/>
        <family val="4"/>
        <charset val="136"/>
      </rPr>
      <t>人民幣</t>
    </r>
    <r>
      <rPr>
        <sz val="12"/>
        <rFont val="微軟正黑體"/>
        <family val="4"/>
        <charset val="136"/>
      </rPr>
      <t>：</t>
    </r>
    <r>
      <rPr>
        <sz val="12"/>
        <rFont val="Times New Roman"/>
        <family val="1"/>
      </rPr>
      <t xml:space="preserve">   ~</t>
    </r>
    <phoneticPr fontId="24" type="noConversion"/>
  </si>
  <si>
    <r>
      <rPr>
        <sz val="12"/>
        <rFont val="標楷體"/>
        <family val="4"/>
        <charset val="136"/>
      </rPr>
      <t>澳</t>
    </r>
    <r>
      <rPr>
        <sz val="12"/>
        <rFont val="Times New Roman"/>
        <family val="4"/>
      </rPr>
      <t xml:space="preserve">    </t>
    </r>
    <r>
      <rPr>
        <sz val="12"/>
        <rFont val="標楷體"/>
        <family val="4"/>
        <charset val="136"/>
      </rPr>
      <t>幣</t>
    </r>
    <r>
      <rPr>
        <sz val="12"/>
        <rFont val="微軟正黑體"/>
        <family val="4"/>
        <charset val="136"/>
      </rPr>
      <t>：</t>
    </r>
    <r>
      <rPr>
        <sz val="12"/>
        <rFont val="Times New Roman"/>
        <family val="1"/>
      </rPr>
      <t xml:space="preserve">   ~</t>
    </r>
    <phoneticPr fontId="24" type="noConversion"/>
  </si>
  <si>
    <r>
      <rPr>
        <sz val="12"/>
        <rFont val="標楷體"/>
        <family val="4"/>
        <charset val="136"/>
      </rPr>
      <t>歐</t>
    </r>
    <r>
      <rPr>
        <sz val="12"/>
        <rFont val="Times New Roman"/>
        <family val="4"/>
      </rPr>
      <t xml:space="preserve">    </t>
    </r>
    <r>
      <rPr>
        <sz val="12"/>
        <rFont val="標楷體"/>
        <family val="4"/>
        <charset val="136"/>
      </rPr>
      <t>元</t>
    </r>
    <r>
      <rPr>
        <sz val="12"/>
        <rFont val="微軟正黑體"/>
        <family val="4"/>
        <charset val="136"/>
      </rPr>
      <t>：</t>
    </r>
    <r>
      <rPr>
        <sz val="12"/>
        <rFont val="Times New Roman"/>
        <family val="1"/>
      </rPr>
      <t xml:space="preserve">   ~</t>
    </r>
    <phoneticPr fontId="24" type="noConversion"/>
  </si>
  <si>
    <r>
      <rPr>
        <sz val="12"/>
        <rFont val="標楷體"/>
        <family val="4"/>
        <charset val="136"/>
      </rPr>
      <t>美</t>
    </r>
    <r>
      <rPr>
        <sz val="12"/>
        <rFont val="Times New Roman"/>
        <family val="1"/>
      </rPr>
      <t xml:space="preserve">    </t>
    </r>
    <r>
      <rPr>
        <sz val="12"/>
        <rFont val="標楷體"/>
        <family val="4"/>
        <charset val="136"/>
      </rPr>
      <t>元：</t>
    </r>
    <r>
      <rPr>
        <sz val="12"/>
        <rFont val="Times New Roman"/>
        <family val="4"/>
      </rPr>
      <t xml:space="preserve"> </t>
    </r>
    <r>
      <rPr>
        <sz val="12"/>
        <rFont val="Times New Roman"/>
        <family val="1"/>
      </rPr>
      <t xml:space="preserve">  ~</t>
    </r>
    <phoneticPr fontId="24" type="noConversion"/>
  </si>
  <si>
    <r>
      <rPr>
        <sz val="12"/>
        <rFont val="標楷體"/>
        <family val="4"/>
        <charset val="136"/>
      </rPr>
      <t>人民幣：</t>
    </r>
    <r>
      <rPr>
        <sz val="12"/>
        <rFont val="Times New Roman"/>
        <family val="1"/>
      </rPr>
      <t xml:space="preserve">   ~</t>
    </r>
    <phoneticPr fontId="24" type="noConversion"/>
  </si>
  <si>
    <r>
      <rPr>
        <sz val="12"/>
        <rFont val="標楷體"/>
        <family val="4"/>
        <charset val="136"/>
      </rPr>
      <t>澳</t>
    </r>
    <r>
      <rPr>
        <sz val="12"/>
        <rFont val="Times New Roman"/>
        <family val="4"/>
      </rPr>
      <t xml:space="preserve">    </t>
    </r>
    <r>
      <rPr>
        <sz val="12"/>
        <rFont val="標楷體"/>
        <family val="4"/>
        <charset val="136"/>
      </rPr>
      <t>幣：</t>
    </r>
    <r>
      <rPr>
        <sz val="12"/>
        <rFont val="Times New Roman"/>
        <family val="1"/>
      </rPr>
      <t xml:space="preserve">   ~</t>
    </r>
    <phoneticPr fontId="24" type="noConversion"/>
  </si>
  <si>
    <r>
      <rPr>
        <sz val="12"/>
        <rFont val="標楷體"/>
        <family val="4"/>
        <charset val="136"/>
      </rPr>
      <t>歐</t>
    </r>
    <r>
      <rPr>
        <sz val="12"/>
        <rFont val="Times New Roman"/>
        <family val="4"/>
      </rPr>
      <t xml:space="preserve">    </t>
    </r>
    <r>
      <rPr>
        <sz val="12"/>
        <rFont val="標楷體"/>
        <family val="4"/>
        <charset val="136"/>
      </rPr>
      <t>元：</t>
    </r>
    <r>
      <rPr>
        <sz val="12"/>
        <rFont val="Times New Roman"/>
        <family val="1"/>
      </rPr>
      <t xml:space="preserve">   ~</t>
    </r>
    <phoneticPr fontId="24" type="noConversion"/>
  </si>
  <si>
    <t>(I)</t>
    <phoneticPr fontId="24" type="noConversion"/>
  </si>
  <si>
    <t>(II)</t>
    <phoneticPr fontId="24" type="noConversion"/>
  </si>
  <si>
    <r>
      <t>IFRS4</t>
    </r>
    <r>
      <rPr>
        <sz val="12"/>
        <rFont val="標楷體"/>
        <family val="4"/>
        <charset val="136"/>
      </rPr>
      <t xml:space="preserve">相關負債
</t>
    </r>
    <r>
      <rPr>
        <sz val="12"/>
        <rFont val="Times New Roman"/>
        <family val="1"/>
      </rPr>
      <t>-</t>
    </r>
    <r>
      <rPr>
        <sz val="12"/>
        <rFont val="標楷體"/>
        <family val="4"/>
        <charset val="136"/>
      </rPr>
      <t>其他</t>
    </r>
    <phoneticPr fontId="24" type="noConversion"/>
  </si>
  <si>
    <r>
      <rPr>
        <sz val="12"/>
        <rFont val="標楷體"/>
        <family val="4"/>
        <charset val="136"/>
      </rPr>
      <t>一般衡量模型</t>
    </r>
    <r>
      <rPr>
        <sz val="12"/>
        <rFont val="Times New Roman"/>
        <family val="1"/>
      </rPr>
      <t>/</t>
    </r>
    <r>
      <rPr>
        <sz val="12"/>
        <rFont val="標楷體"/>
        <family val="4"/>
        <charset val="136"/>
      </rPr>
      <t>變動收費法</t>
    </r>
    <phoneticPr fontId="109" type="noConversion"/>
  </si>
  <si>
    <r>
      <rPr>
        <sz val="12"/>
        <rFont val="標楷體"/>
        <family val="4"/>
        <charset val="136"/>
      </rPr>
      <t xml:space="preserve">帳載準備金
</t>
    </r>
    <r>
      <rPr>
        <sz val="12"/>
        <rFont val="Times New Roman"/>
        <family val="1"/>
      </rPr>
      <t>(</t>
    </r>
    <r>
      <rPr>
        <sz val="12"/>
        <rFont val="標楷體"/>
        <family val="4"/>
        <charset val="136"/>
      </rPr>
      <t>不含死利差互抵準備金及外匯價格變動準備金</t>
    </r>
    <r>
      <rPr>
        <sz val="12"/>
        <rFont val="Times New Roman"/>
        <family val="1"/>
      </rPr>
      <t>)</t>
    </r>
    <phoneticPr fontId="24" type="noConversion"/>
  </si>
  <si>
    <r>
      <t>IFRS4</t>
    </r>
    <r>
      <rPr>
        <sz val="12"/>
        <rFont val="標楷體"/>
        <family val="4"/>
        <charset val="136"/>
      </rPr>
      <t xml:space="preserve">相關負債
</t>
    </r>
    <r>
      <rPr>
        <sz val="12"/>
        <rFont val="Times New Roman"/>
        <family val="1"/>
      </rPr>
      <t>-</t>
    </r>
    <r>
      <rPr>
        <sz val="12"/>
        <rFont val="標楷體"/>
        <family val="4"/>
        <charset val="136"/>
      </rPr>
      <t>其他</t>
    </r>
    <phoneticPr fontId="24" type="noConversion"/>
  </si>
  <si>
    <r>
      <rPr>
        <sz val="12"/>
        <rFont val="標楷體"/>
        <family val="4"/>
        <charset val="136"/>
      </rPr>
      <t>準備金缺口</t>
    </r>
    <phoneticPr fontId="24" type="noConversion"/>
  </si>
  <si>
    <r>
      <rPr>
        <sz val="12"/>
        <rFont val="標楷體"/>
        <family val="4"/>
        <charset val="136"/>
      </rPr>
      <t>接軌時除列資產項下保單借款之影響數</t>
    </r>
    <phoneticPr fontId="24" type="noConversion"/>
  </si>
  <si>
    <r>
      <rPr>
        <sz val="12"/>
        <rFont val="標楷體"/>
        <family val="4"/>
        <charset val="136"/>
      </rPr>
      <t>調整後準備金缺口</t>
    </r>
    <phoneticPr fontId="24" type="noConversion"/>
  </si>
  <si>
    <r>
      <rPr>
        <sz val="12"/>
        <rFont val="標楷體"/>
        <family val="4"/>
        <charset val="136"/>
      </rPr>
      <t>最佳估計負債</t>
    </r>
    <phoneticPr fontId="24" type="noConversion"/>
  </si>
  <si>
    <r>
      <rPr>
        <sz val="12"/>
        <rFont val="標楷體"/>
        <family val="4"/>
        <charset val="136"/>
      </rPr>
      <t>風險調整</t>
    </r>
    <phoneticPr fontId="24" type="noConversion"/>
  </si>
  <si>
    <r>
      <rPr>
        <sz val="12"/>
        <rFont val="標楷體"/>
        <family val="4"/>
        <charset val="136"/>
      </rPr>
      <t>履約現金流量</t>
    </r>
    <phoneticPr fontId="24" type="noConversion"/>
  </si>
  <si>
    <r>
      <rPr>
        <sz val="12"/>
        <rFont val="標楷體"/>
        <family val="4"/>
        <charset val="136"/>
      </rPr>
      <t>合約
服務邊際</t>
    </r>
    <phoneticPr fontId="24" type="noConversion"/>
  </si>
  <si>
    <r>
      <rPr>
        <sz val="12"/>
        <rFont val="標楷體"/>
        <family val="4"/>
        <charset val="136"/>
      </rPr>
      <t>保險合約負債</t>
    </r>
    <phoneticPr fontId="24" type="noConversion"/>
  </si>
  <si>
    <r>
      <rPr>
        <sz val="12"/>
        <rFont val="標楷體"/>
        <family val="4"/>
        <charset val="136"/>
      </rPr>
      <t>保險合約
負債</t>
    </r>
    <phoneticPr fontId="24" type="noConversion"/>
  </si>
  <si>
    <r>
      <rPr>
        <sz val="12"/>
        <rFont val="標楷體"/>
        <family val="4"/>
        <charset val="136"/>
      </rPr>
      <t>直接承保業務</t>
    </r>
    <phoneticPr fontId="24" type="noConversion"/>
  </si>
  <si>
    <r>
      <rPr>
        <sz val="12"/>
        <rFont val="標楷體"/>
        <family val="4"/>
        <charset val="136"/>
      </rPr>
      <t>再保險分出業務</t>
    </r>
    <phoneticPr fontId="109" type="noConversion"/>
  </si>
  <si>
    <r>
      <rPr>
        <b/>
        <sz val="12"/>
        <rFont val="標楷體"/>
        <family val="4"/>
        <charset val="136"/>
      </rPr>
      <t>小計</t>
    </r>
    <phoneticPr fontId="24" type="noConversion"/>
  </si>
  <si>
    <r>
      <rPr>
        <sz val="12"/>
        <rFont val="標楷體"/>
        <family val="4"/>
        <charset val="136"/>
      </rPr>
      <t>強化責任準備金</t>
    </r>
    <phoneticPr fontId="24" type="noConversion"/>
  </si>
  <si>
    <r>
      <rPr>
        <sz val="12"/>
        <rFont val="標楷體"/>
        <family val="4"/>
        <charset val="136"/>
      </rPr>
      <t>合計</t>
    </r>
    <phoneticPr fontId="24" type="noConversion"/>
  </si>
  <si>
    <r>
      <rPr>
        <sz val="12"/>
        <rFont val="標楷體"/>
        <family val="4"/>
        <charset val="136"/>
      </rPr>
      <t>商品類型</t>
    </r>
    <phoneticPr fontId="72" type="noConversion"/>
  </si>
  <si>
    <r>
      <rPr>
        <sz val="12"/>
        <rFont val="標楷體"/>
        <family val="4"/>
        <charset val="136"/>
      </rPr>
      <t>商品名稱</t>
    </r>
    <phoneticPr fontId="72" type="noConversion"/>
  </si>
  <si>
    <r>
      <rPr>
        <sz val="12"/>
        <rFont val="標楷體"/>
        <family val="4"/>
        <charset val="136"/>
      </rPr>
      <t>帳載準備金</t>
    </r>
    <phoneticPr fontId="72" type="noConversion"/>
  </si>
  <si>
    <r>
      <t>IFRS4</t>
    </r>
    <r>
      <rPr>
        <sz val="12"/>
        <rFont val="標楷體"/>
        <family val="4"/>
        <charset val="136"/>
      </rPr>
      <t xml:space="preserve">相關負債
</t>
    </r>
    <r>
      <rPr>
        <sz val="12"/>
        <rFont val="Times New Roman"/>
        <family val="1"/>
      </rPr>
      <t>-</t>
    </r>
    <r>
      <rPr>
        <sz val="12"/>
        <rFont val="標楷體"/>
        <family val="4"/>
        <charset val="136"/>
      </rPr>
      <t>其他</t>
    </r>
    <phoneticPr fontId="24" type="noConversion"/>
  </si>
  <si>
    <r>
      <rPr>
        <sz val="12"/>
        <rFont val="標楷體"/>
        <family val="4"/>
        <charset val="136"/>
      </rPr>
      <t>準備金缺口</t>
    </r>
    <phoneticPr fontId="72" type="noConversion"/>
  </si>
  <si>
    <r>
      <rPr>
        <sz val="12"/>
        <rFont val="標楷體"/>
        <family val="4"/>
        <charset val="136"/>
      </rPr>
      <t>投資合約名稱</t>
    </r>
    <phoneticPr fontId="72" type="noConversion"/>
  </si>
  <si>
    <r>
      <rPr>
        <sz val="12"/>
        <rFont val="標楷體"/>
        <family val="4"/>
        <charset val="136"/>
      </rPr>
      <t>帳載準備金</t>
    </r>
    <phoneticPr fontId="72" type="noConversion"/>
  </si>
  <si>
    <r>
      <rPr>
        <sz val="12"/>
        <rFont val="標楷體"/>
        <family val="4"/>
        <charset val="136"/>
      </rPr>
      <t>準備金缺口</t>
    </r>
    <phoneticPr fontId="72" type="noConversion"/>
  </si>
  <si>
    <r>
      <rPr>
        <sz val="12"/>
        <rFont val="標楷體"/>
        <family val="4"/>
        <charset val="136"/>
      </rPr>
      <t>合計</t>
    </r>
    <phoneticPr fontId="72" type="noConversion"/>
  </si>
  <si>
    <r>
      <rPr>
        <sz val="12"/>
        <rFont val="標楷體"/>
        <family val="4"/>
        <charset val="136"/>
      </rPr>
      <t>再保險分出業務</t>
    </r>
    <phoneticPr fontId="72" type="noConversion"/>
  </si>
  <si>
    <r>
      <rPr>
        <sz val="12"/>
        <rFont val="標楷體"/>
        <family val="4"/>
        <charset val="136"/>
      </rPr>
      <t xml:space="preserve">衡量方法
</t>
    </r>
    <r>
      <rPr>
        <sz val="12"/>
        <color rgb="FFFF0000"/>
        <rFont val="Times New Roman"/>
        <family val="1"/>
      </rPr>
      <t>(</t>
    </r>
    <r>
      <rPr>
        <sz val="12"/>
        <color rgb="FFFF0000"/>
        <rFont val="標楷體"/>
        <family val="4"/>
        <charset val="136"/>
      </rPr>
      <t>註</t>
    </r>
    <r>
      <rPr>
        <sz val="12"/>
        <color rgb="FFFF0000"/>
        <rFont val="Times New Roman"/>
        <family val="1"/>
      </rPr>
      <t>2)</t>
    </r>
    <phoneticPr fontId="72" type="noConversion"/>
  </si>
  <si>
    <r>
      <rPr>
        <sz val="12"/>
        <rFont val="標楷體"/>
        <family val="4"/>
        <charset val="136"/>
      </rPr>
      <t>金融負債</t>
    </r>
    <r>
      <rPr>
        <sz val="12"/>
        <color rgb="FFFF0000"/>
        <rFont val="Times New Roman"/>
        <family val="1"/>
      </rPr>
      <t>(</t>
    </r>
    <r>
      <rPr>
        <sz val="12"/>
        <color rgb="FFFF0000"/>
        <rFont val="標楷體"/>
        <family val="4"/>
        <charset val="136"/>
      </rPr>
      <t>註</t>
    </r>
    <r>
      <rPr>
        <sz val="12"/>
        <color rgb="FFFF0000"/>
        <rFont val="Times New Roman"/>
        <family val="1"/>
      </rPr>
      <t>3)</t>
    </r>
    <phoneticPr fontId="72" type="noConversion"/>
  </si>
  <si>
    <r>
      <rPr>
        <sz val="12"/>
        <rFont val="標楷體"/>
        <family val="4"/>
        <charset val="136"/>
      </rPr>
      <t>傳統型商品之投資合約</t>
    </r>
    <r>
      <rPr>
        <sz val="12"/>
        <color rgb="FFFF0000"/>
        <rFont val="Times New Roman"/>
        <family val="1"/>
      </rPr>
      <t>(</t>
    </r>
    <r>
      <rPr>
        <sz val="12"/>
        <color rgb="FFFF0000"/>
        <rFont val="標楷體"/>
        <family val="4"/>
        <charset val="136"/>
      </rPr>
      <t>註</t>
    </r>
    <r>
      <rPr>
        <sz val="12"/>
        <color rgb="FFFF0000"/>
        <rFont val="Times New Roman"/>
        <family val="1"/>
      </rPr>
      <t>1)</t>
    </r>
    <phoneticPr fontId="72" type="noConversion"/>
  </si>
  <si>
    <r>
      <rPr>
        <sz val="12"/>
        <rFont val="標楷體"/>
        <family val="4"/>
        <charset val="136"/>
      </rPr>
      <t>投資型商品之投資合約</t>
    </r>
    <r>
      <rPr>
        <sz val="12"/>
        <color rgb="FFFF0000"/>
        <rFont val="Times New Roman"/>
        <family val="1"/>
      </rPr>
      <t>(</t>
    </r>
    <r>
      <rPr>
        <sz val="12"/>
        <color rgb="FFFF0000"/>
        <rFont val="標楷體"/>
        <family val="4"/>
        <charset val="136"/>
      </rPr>
      <t>註</t>
    </r>
    <r>
      <rPr>
        <sz val="12"/>
        <color rgb="FFFF0000"/>
        <rFont val="Times New Roman"/>
        <family val="1"/>
      </rPr>
      <t>4)</t>
    </r>
    <phoneticPr fontId="72" type="noConversion"/>
  </si>
  <si>
    <t>不同過渡方式之合約服務邊際變動表</t>
    <phoneticPr fontId="24" type="noConversion"/>
  </si>
  <si>
    <t>(II)</t>
    <phoneticPr fontId="24" type="noConversion"/>
  </si>
  <si>
    <t>不同組合層級之合約服務邊際變動表</t>
    <phoneticPr fontId="24" type="noConversion"/>
  </si>
  <si>
    <r>
      <rPr>
        <sz val="12"/>
        <color rgb="FFEE0000"/>
        <rFont val="標楷體"/>
        <family val="4"/>
        <charset val="136"/>
      </rPr>
      <t>資產</t>
    </r>
  </si>
  <si>
    <r>
      <t>(1)</t>
    </r>
    <r>
      <rPr>
        <sz val="12"/>
        <color rgb="FFEE0000"/>
        <rFont val="標楷體"/>
        <family val="4"/>
        <charset val="136"/>
      </rPr>
      <t>取得合約之增額成本</t>
    </r>
  </si>
  <si>
    <r>
      <t>(1)</t>
    </r>
    <r>
      <rPr>
        <sz val="12"/>
        <color rgb="FFEE0000"/>
        <rFont val="標楷體"/>
        <family val="4"/>
        <charset val="136"/>
      </rPr>
      <t>遞延取得成本</t>
    </r>
  </si>
  <si>
    <r>
      <rPr>
        <sz val="12"/>
        <color rgb="FFEE0000"/>
        <rFont val="標楷體"/>
        <family val="4"/>
        <charset val="136"/>
      </rPr>
      <t>負債</t>
    </r>
  </si>
  <si>
    <r>
      <t>(2)</t>
    </r>
    <r>
      <rPr>
        <sz val="12"/>
        <color rgb="FFEE0000"/>
        <rFont val="標楷體"/>
        <family val="4"/>
        <charset val="136"/>
      </rPr>
      <t>服務合約負債</t>
    </r>
    <r>
      <rPr>
        <sz val="12"/>
        <color rgb="FFEE0000"/>
        <rFont val="Times New Roman"/>
        <family val="1"/>
      </rPr>
      <t>(</t>
    </r>
    <r>
      <rPr>
        <sz val="12"/>
        <color rgb="FFEE0000"/>
        <rFont val="標楷體"/>
        <family val="4"/>
        <charset val="136"/>
      </rPr>
      <t>不含退款負債</t>
    </r>
    <r>
      <rPr>
        <sz val="12"/>
        <color rgb="FFEE0000"/>
        <rFont val="Times New Roman"/>
        <family val="1"/>
      </rPr>
      <t>)</t>
    </r>
    <phoneticPr fontId="24" type="noConversion"/>
  </si>
  <si>
    <r>
      <t>(2)</t>
    </r>
    <r>
      <rPr>
        <sz val="12"/>
        <color rgb="FFEE0000"/>
        <rFont val="標楷體"/>
        <family val="4"/>
        <charset val="136"/>
      </rPr>
      <t>遞延手續費收入</t>
    </r>
  </si>
  <si>
    <r>
      <t>(3)</t>
    </r>
    <r>
      <rPr>
        <sz val="12"/>
        <color rgb="FFEE0000"/>
        <rFont val="標楷體"/>
        <family val="4"/>
        <charset val="136"/>
      </rPr>
      <t>退款負債</t>
    </r>
  </si>
  <si>
    <r>
      <t>(3)</t>
    </r>
    <r>
      <rPr>
        <sz val="12"/>
        <color rgb="FFEE0000"/>
        <rFont val="標楷體"/>
        <family val="4"/>
        <charset val="136"/>
      </rPr>
      <t>加值給付準備金</t>
    </r>
  </si>
  <si>
    <r>
      <t>(4)</t>
    </r>
    <r>
      <rPr>
        <sz val="12"/>
        <color rgb="FFEE0000"/>
        <rFont val="標楷體"/>
        <family val="4"/>
        <charset val="136"/>
      </rPr>
      <t>其他</t>
    </r>
    <r>
      <rPr>
        <sz val="12"/>
        <color rgb="FFEE0000"/>
        <rFont val="Times New Roman"/>
        <family val="1"/>
      </rPr>
      <t>IFRS4</t>
    </r>
    <r>
      <rPr>
        <sz val="12"/>
        <color rgb="FFEE0000"/>
        <rFont val="標楷體"/>
        <family val="4"/>
        <charset val="136"/>
      </rPr>
      <t>相關負債</t>
    </r>
  </si>
  <si>
    <r>
      <rPr>
        <sz val="12"/>
        <color rgb="FFEE0000"/>
        <rFont val="標楷體"/>
        <family val="4"/>
        <charset val="136"/>
      </rPr>
      <t>淨額</t>
    </r>
  </si>
  <si>
    <r>
      <rPr>
        <sz val="12"/>
        <rFont val="標楷體"/>
        <family val="4"/>
        <charset val="136"/>
      </rPr>
      <t>保單價值準備金_x000B_</t>
    </r>
    <r>
      <rPr>
        <sz val="12"/>
        <rFont val="Times New Roman"/>
        <family val="1"/>
      </rPr>
      <t>-</t>
    </r>
    <r>
      <rPr>
        <sz val="12"/>
        <rFont val="標楷體"/>
        <family val="4"/>
        <charset val="136"/>
      </rPr>
      <t>保單借款餘額</t>
    </r>
    <phoneticPr fontId="109" type="noConversion"/>
  </si>
  <si>
    <r>
      <rPr>
        <sz val="12"/>
        <rFont val="標楷體"/>
        <family val="4"/>
        <charset val="136"/>
      </rPr>
      <t>剩餘保障負債</t>
    </r>
  </si>
  <si>
    <r>
      <rPr>
        <sz val="12"/>
        <rFont val="標楷體"/>
        <family val="4"/>
        <charset val="136"/>
      </rPr>
      <t>計算明細</t>
    </r>
  </si>
  <si>
    <r>
      <rPr>
        <sz val="12"/>
        <rFont val="標楷體"/>
        <family val="4"/>
        <charset val="136"/>
      </rPr>
      <t>保險合約組合</t>
    </r>
  </si>
  <si>
    <r>
      <rPr>
        <sz val="12"/>
        <rFont val="標楷體"/>
        <family val="4"/>
        <charset val="136"/>
      </rPr>
      <t>保險合約群組</t>
    </r>
  </si>
  <si>
    <t>虧損性合約群組名稱</t>
    <phoneticPr fontId="24" type="noConversion"/>
  </si>
  <si>
    <t>該群組包含之商品名稱</t>
    <phoneticPr fontId="24" type="noConversion"/>
  </si>
  <si>
    <t>(II)</t>
    <phoneticPr fontId="24" type="noConversion"/>
  </si>
  <si>
    <r>
      <t>Effective Duration
(</t>
    </r>
    <r>
      <rPr>
        <sz val="12"/>
        <rFont val="標楷體"/>
        <family val="4"/>
        <charset val="136"/>
      </rPr>
      <t>年</t>
    </r>
    <r>
      <rPr>
        <sz val="12"/>
        <rFont val="Times New Roman"/>
        <family val="1"/>
      </rPr>
      <t>)</t>
    </r>
    <phoneticPr fontId="24" type="noConversion"/>
  </si>
  <si>
    <t>(II)</t>
    <phoneticPr fontId="24" type="noConversion"/>
  </si>
  <si>
    <r>
      <t>1.</t>
    </r>
    <r>
      <rPr>
        <sz val="12"/>
        <rFont val="標楷體"/>
        <family val="4"/>
        <charset val="136"/>
      </rPr>
      <t>除依金管會已發布之相關風險資本加壓幅度在地化規定外，餘依</t>
    </r>
    <r>
      <rPr>
        <sz val="12"/>
        <rFont val="Times New Roman"/>
        <family val="1"/>
      </rPr>
      <t>ICS</t>
    </r>
    <r>
      <rPr>
        <sz val="12"/>
        <rFont val="標楷體"/>
        <family val="4"/>
        <charset val="136"/>
      </rPr>
      <t xml:space="preserve">規定內容計算壽險風險之風險資本。
</t>
    </r>
    <r>
      <rPr>
        <sz val="12"/>
        <rFont val="Times New Roman"/>
        <family val="1"/>
      </rPr>
      <t>2.</t>
    </r>
    <r>
      <rPr>
        <sz val="12"/>
        <rFont val="標楷體"/>
        <family val="4"/>
        <charset val="136"/>
      </rPr>
      <t>再依</t>
    </r>
    <r>
      <rPr>
        <sz val="12"/>
        <rFont val="Times New Roman"/>
        <family val="1"/>
      </rPr>
      <t>ICS</t>
    </r>
    <r>
      <rPr>
        <sz val="12"/>
        <rFont val="標楷體"/>
        <family val="4"/>
        <charset val="136"/>
      </rPr>
      <t>有關</t>
    </r>
    <r>
      <rPr>
        <sz val="12"/>
        <rFont val="Times New Roman"/>
        <family val="1"/>
      </rPr>
      <t>MOCE</t>
    </r>
    <r>
      <rPr>
        <sz val="12"/>
        <rFont val="標楷體"/>
        <family val="4"/>
        <charset val="136"/>
      </rPr>
      <t>之信賴水準轉換方式進行調整。</t>
    </r>
    <phoneticPr fontId="24" type="noConversion"/>
  </si>
  <si>
    <r>
      <t>2.</t>
    </r>
    <r>
      <rPr>
        <sz val="12"/>
        <rFont val="標楷體"/>
        <family val="4"/>
        <charset val="136"/>
      </rPr>
      <t>利率轉換措施：銷售時應適用之責任準備金利率達</t>
    </r>
    <r>
      <rPr>
        <sz val="12"/>
        <rFont val="Times New Roman"/>
        <family val="1"/>
      </rPr>
      <t>6%</t>
    </r>
    <r>
      <rPr>
        <sz val="12"/>
        <rFont val="標楷體"/>
        <family val="4"/>
        <charset val="136"/>
      </rPr>
      <t>以上保單</t>
    </r>
    <r>
      <rPr>
        <sz val="12"/>
        <rFont val="Times New Roman"/>
        <family val="1"/>
      </rPr>
      <t>(</t>
    </r>
    <r>
      <rPr>
        <sz val="12"/>
        <rFont val="標楷體"/>
        <family val="4"/>
        <charset val="136"/>
      </rPr>
      <t>下稱高利率保單</t>
    </r>
    <r>
      <rPr>
        <sz val="12"/>
        <rFont val="Times New Roman"/>
        <family val="1"/>
      </rPr>
      <t>)</t>
    </r>
    <r>
      <rPr>
        <sz val="12"/>
        <rFont val="標楷體"/>
        <family val="4"/>
        <charset val="136"/>
      </rPr>
      <t>得以</t>
    </r>
    <r>
      <rPr>
        <sz val="12"/>
        <rFont val="Times New Roman"/>
        <family val="1"/>
      </rPr>
      <t>50bps</t>
    </r>
    <r>
      <rPr>
        <sz val="12"/>
        <rFont val="標楷體"/>
        <family val="4"/>
        <charset val="136"/>
      </rPr>
      <t>為上限全期平行疊加流動性貼水，惟該高利率保單之利率轉換措施一經選定即一致適用。</t>
    </r>
    <phoneticPr fontId="24" type="noConversion"/>
  </si>
  <si>
    <t>折現率</t>
    <phoneticPr fontId="24" type="noConversion"/>
  </si>
  <si>
    <r>
      <rPr>
        <sz val="11"/>
        <rFont val="標楷體"/>
        <family val="4"/>
        <charset val="136"/>
      </rPr>
      <t>單位：</t>
    </r>
    <r>
      <rPr>
        <sz val="11"/>
        <rFont val="Times New Roman"/>
        <family val="1"/>
      </rPr>
      <t>bps</t>
    </r>
  </si>
  <si>
    <r>
      <rPr>
        <sz val="10"/>
        <rFont val="標楷體"/>
        <family val="4"/>
        <charset val="136"/>
      </rPr>
      <t>單位：</t>
    </r>
    <r>
      <rPr>
        <sz val="10"/>
        <rFont val="Times New Roman"/>
        <family val="1"/>
      </rPr>
      <t>bps</t>
    </r>
  </si>
  <si>
    <r>
      <rPr>
        <sz val="11"/>
        <rFont val="標楷體"/>
        <family val="4"/>
        <charset val="136"/>
      </rPr>
      <t>註</t>
    </r>
    <r>
      <rPr>
        <sz val="11"/>
        <rFont val="Times New Roman"/>
        <family val="1"/>
      </rPr>
      <t>1</t>
    </r>
    <r>
      <rPr>
        <sz val="11"/>
        <rFont val="標楷體"/>
        <family val="4"/>
        <charset val="136"/>
      </rPr>
      <t>：上述表格應區分營業費用及佣酬與支給費用，並分別區分為初年度費用及續年度費用（公司若非採初、續年度方式拆分費用，請就公司實際拆分方式提出說明），其他項目可依公司費用假設方式增修或調整。</t>
    </r>
    <phoneticPr fontId="24" type="noConversion"/>
  </si>
  <si>
    <r>
      <rPr>
        <sz val="11"/>
        <rFont val="標楷體"/>
        <family val="4"/>
        <charset val="136"/>
      </rPr>
      <t>註</t>
    </r>
    <r>
      <rPr>
        <sz val="11"/>
        <rFont val="Times New Roman"/>
        <family val="1"/>
      </rPr>
      <t>2</t>
    </r>
    <r>
      <rPr>
        <sz val="11"/>
        <rFont val="標楷體"/>
        <family val="4"/>
        <charset val="136"/>
      </rPr>
      <t>：請說明實際單位費用數及假設單位費用數之差異合理性。若公司之假設係參採數年平均值擬定，請另提供各參採年度之實際經驗數值以佐證假設之合理性。</t>
    </r>
    <phoneticPr fontId="24" type="noConversion"/>
  </si>
  <si>
    <r>
      <rPr>
        <sz val="11"/>
        <rFont val="標楷體"/>
        <family val="4"/>
        <charset val="136"/>
      </rPr>
      <t>註</t>
    </r>
    <r>
      <rPr>
        <sz val="11"/>
        <rFont val="Times New Roman"/>
        <family val="1"/>
      </rPr>
      <t>2</t>
    </r>
    <r>
      <rPr>
        <sz val="11"/>
        <rFont val="新細明體"/>
        <family val="1"/>
        <charset val="136"/>
      </rPr>
      <t>：</t>
    </r>
    <r>
      <rPr>
        <sz val="11"/>
        <rFont val="標楷體"/>
        <family val="4"/>
        <charset val="136"/>
      </rPr>
      <t>高利率保單之折現率</t>
    </r>
    <r>
      <rPr>
        <sz val="11"/>
        <rFont val="Times New Roman"/>
        <family val="1"/>
      </rPr>
      <t xml:space="preserve">=Three Bucket Approach </t>
    </r>
    <r>
      <rPr>
        <sz val="11"/>
        <rFont val="標楷體"/>
        <family val="4"/>
        <charset val="136"/>
      </rPr>
      <t>決定</t>
    </r>
    <r>
      <rPr>
        <sz val="11"/>
        <rFont val="Times New Roman"/>
        <family val="1"/>
      </rPr>
      <t>forward rate+</t>
    </r>
    <r>
      <rPr>
        <sz val="11"/>
        <rFont val="標楷體"/>
        <family val="4"/>
        <charset val="136"/>
      </rPr>
      <t>利率轉換措施；其他保單之折現率</t>
    </r>
    <r>
      <rPr>
        <sz val="11"/>
        <rFont val="Times New Roman"/>
        <family val="1"/>
      </rPr>
      <t xml:space="preserve">=Three Bucket Approach </t>
    </r>
    <r>
      <rPr>
        <sz val="11"/>
        <rFont val="標楷體"/>
        <family val="4"/>
        <charset val="136"/>
      </rPr>
      <t>決定</t>
    </r>
    <r>
      <rPr>
        <sz val="11"/>
        <rFont val="Times New Roman"/>
        <family val="1"/>
      </rPr>
      <t>forward rate</t>
    </r>
    <phoneticPr fontId="109" type="noConversion"/>
  </si>
  <si>
    <r>
      <rPr>
        <sz val="11"/>
        <rFont val="標楷體"/>
        <family val="4"/>
        <charset val="136"/>
      </rPr>
      <t>註</t>
    </r>
    <r>
      <rPr>
        <sz val="11"/>
        <rFont val="Times New Roman"/>
        <family val="1"/>
      </rPr>
      <t>3</t>
    </r>
    <r>
      <rPr>
        <sz val="11"/>
        <rFont val="標楷體"/>
        <family val="4"/>
        <charset val="136"/>
      </rPr>
      <t>：請填列</t>
    </r>
    <r>
      <rPr>
        <sz val="11"/>
        <rFont val="Times New Roman"/>
        <family val="1"/>
      </rPr>
      <t>(GB)</t>
    </r>
    <r>
      <rPr>
        <sz val="11"/>
        <rFont val="標楷體"/>
        <family val="4"/>
        <charset val="136"/>
      </rPr>
      <t>疊加至市場區間</t>
    </r>
    <r>
      <rPr>
        <sz val="11"/>
        <rFont val="Times New Roman"/>
        <family val="1"/>
      </rPr>
      <t>(LOT)</t>
    </r>
    <r>
      <rPr>
        <sz val="11"/>
        <rFont val="標楷體"/>
        <family val="4"/>
        <charset val="136"/>
      </rPr>
      <t>之期限結構貼水</t>
    </r>
    <r>
      <rPr>
        <sz val="11"/>
        <rFont val="Times New Roman"/>
        <family val="1"/>
      </rPr>
      <t>[</t>
    </r>
    <r>
      <rPr>
        <sz val="11"/>
        <rFont val="標楷體"/>
        <family val="4"/>
        <charset val="136"/>
      </rPr>
      <t>已反映</t>
    </r>
    <r>
      <rPr>
        <sz val="11"/>
        <rFont val="Times New Roman"/>
        <family val="1"/>
      </rPr>
      <t>modulation factor(MF)</t>
    </r>
    <r>
      <rPr>
        <sz val="11"/>
        <rFont val="標楷體"/>
        <family val="4"/>
        <charset val="136"/>
      </rPr>
      <t>後的結果</t>
    </r>
    <r>
      <rPr>
        <sz val="11"/>
        <rFont val="Times New Roman"/>
        <family val="1"/>
      </rPr>
      <t>]</t>
    </r>
    <phoneticPr fontId="109" type="noConversion"/>
  </si>
  <si>
    <r>
      <rPr>
        <sz val="11"/>
        <rFont val="標楷體"/>
        <family val="4"/>
        <charset val="136"/>
      </rPr>
      <t>註</t>
    </r>
    <r>
      <rPr>
        <sz val="11"/>
        <rFont val="Times New Roman"/>
        <family val="1"/>
      </rPr>
      <t>4</t>
    </r>
    <r>
      <rPr>
        <sz val="11"/>
        <rFont val="標楷體"/>
        <family val="4"/>
        <charset val="136"/>
      </rPr>
      <t>：請填列</t>
    </r>
    <r>
      <rPr>
        <sz val="11"/>
        <rFont val="Times New Roman"/>
        <family val="1"/>
      </rPr>
      <t>(MB)</t>
    </r>
    <r>
      <rPr>
        <sz val="11"/>
        <rFont val="標楷體"/>
        <family val="4"/>
        <charset val="136"/>
      </rPr>
      <t>疊加至現流匹配年期</t>
    </r>
    <r>
      <rPr>
        <sz val="11"/>
        <rFont val="Times New Roman"/>
        <family val="1"/>
      </rPr>
      <t>(M)</t>
    </r>
    <r>
      <rPr>
        <sz val="11"/>
        <rFont val="標楷體"/>
        <family val="4"/>
        <charset val="136"/>
      </rPr>
      <t>之期限結構貼水</t>
    </r>
    <r>
      <rPr>
        <sz val="11"/>
        <rFont val="Times New Roman"/>
        <family val="1"/>
      </rPr>
      <t>[</t>
    </r>
    <r>
      <rPr>
        <sz val="11"/>
        <rFont val="標楷體"/>
        <family val="4"/>
        <charset val="136"/>
      </rPr>
      <t>已反映</t>
    </r>
    <r>
      <rPr>
        <sz val="11"/>
        <rFont val="Times New Roman"/>
        <family val="1"/>
      </rPr>
      <t>modulation factor(MF)</t>
    </r>
    <r>
      <rPr>
        <sz val="11"/>
        <rFont val="標楷體"/>
        <family val="4"/>
        <charset val="136"/>
      </rPr>
      <t>後的結果</t>
    </r>
    <r>
      <rPr>
        <sz val="11"/>
        <rFont val="Times New Roman"/>
        <family val="1"/>
      </rPr>
      <t>]</t>
    </r>
    <phoneticPr fontId="109" type="noConversion"/>
  </si>
  <si>
    <r>
      <rPr>
        <sz val="10"/>
        <color rgb="FFFF0000"/>
        <rFont val="標楷體"/>
        <family val="4"/>
        <charset val="136"/>
      </rPr>
      <t>註</t>
    </r>
    <r>
      <rPr>
        <sz val="10"/>
        <color rgb="FFFF0000"/>
        <rFont val="Times New Roman"/>
        <family val="1"/>
      </rPr>
      <t>1</t>
    </r>
    <r>
      <rPr>
        <sz val="10"/>
        <color rgb="FFFF0000"/>
        <rFont val="新細明體"/>
        <family val="1"/>
        <charset val="136"/>
      </rPr>
      <t>：</t>
    </r>
    <r>
      <rPr>
        <sz val="10"/>
        <color rgb="FFFF0000"/>
        <rFont val="標楷體"/>
        <family val="4"/>
        <charset val="136"/>
      </rPr>
      <t>不包含適用保費分攤法者。</t>
    </r>
    <phoneticPr fontId="24" type="noConversion"/>
  </si>
  <si>
    <r>
      <rPr>
        <sz val="10"/>
        <color rgb="FFFF0000"/>
        <rFont val="標楷體"/>
        <family val="4"/>
        <charset val="136"/>
      </rPr>
      <t>註</t>
    </r>
    <r>
      <rPr>
        <sz val="10"/>
        <color rgb="FFFF0000"/>
        <rFont val="Times New Roman"/>
        <family val="1"/>
      </rPr>
      <t>2</t>
    </r>
    <r>
      <rPr>
        <sz val="10"/>
        <color rgb="FFFF0000"/>
        <rFont val="新細明體"/>
        <family val="1"/>
        <charset val="136"/>
      </rPr>
      <t>：</t>
    </r>
    <r>
      <rPr>
        <sz val="10"/>
        <color rgb="FFFF0000"/>
        <rFont val="標楷體"/>
        <family val="4"/>
        <charset val="136"/>
      </rPr>
      <t>請檢視賠款及維持費用偏離率並進一步分析說明假設合理性。</t>
    </r>
    <phoneticPr fontId="24" type="noConversion"/>
  </si>
  <si>
    <r>
      <rPr>
        <sz val="10"/>
        <color rgb="FFFF0000"/>
        <rFont val="標楷體"/>
        <family val="4"/>
        <charset val="136"/>
      </rPr>
      <t>單位：新臺幣百萬元</t>
    </r>
  </si>
  <si>
    <r>
      <t>公司採計之信賴水準</t>
    </r>
    <r>
      <rPr>
        <sz val="12"/>
        <rFont val="Times New Roman"/>
        <family val="1"/>
      </rPr>
      <t>(85%~99.5%</t>
    </r>
    <r>
      <rPr>
        <sz val="12"/>
        <rFont val="標楷體"/>
        <family val="4"/>
        <charset val="136"/>
      </rPr>
      <t>間</t>
    </r>
    <r>
      <rPr>
        <sz val="12"/>
        <rFont val="Times New Roman"/>
        <family val="1"/>
      </rPr>
      <t>)</t>
    </r>
    <phoneticPr fontId="24" type="noConversion"/>
  </si>
  <si>
    <r>
      <rPr>
        <sz val="12"/>
        <color rgb="FFFF0000"/>
        <rFont val="標楷體"/>
        <family val="4"/>
        <charset val="136"/>
      </rPr>
      <t>註</t>
    </r>
    <r>
      <rPr>
        <sz val="12"/>
        <color rgb="FFFF0000"/>
        <rFont val="Times New Roman"/>
        <family val="1"/>
      </rPr>
      <t>1</t>
    </r>
    <r>
      <rPr>
        <sz val="12"/>
        <color rgb="FFFF0000"/>
        <rFont val="標楷體"/>
        <family val="4"/>
        <charset val="136"/>
      </rPr>
      <t>：上述評估規範請依金管會</t>
    </r>
    <r>
      <rPr>
        <sz val="12"/>
        <color rgb="FFFF0000"/>
        <rFont val="Times New Roman"/>
        <family val="1"/>
      </rPr>
      <t>114.3.18</t>
    </r>
    <r>
      <rPr>
        <sz val="12"/>
        <color rgb="FFFF0000"/>
        <rFont val="標楷體"/>
        <family val="4"/>
        <charset val="136"/>
      </rPr>
      <t>金管保財字第</t>
    </r>
    <r>
      <rPr>
        <sz val="12"/>
        <color rgb="FFFF0000"/>
        <rFont val="Times New Roman"/>
        <family val="1"/>
      </rPr>
      <t>11404901651</t>
    </r>
    <r>
      <rPr>
        <sz val="12"/>
        <color rgb="FFFF0000"/>
        <rFont val="標楷體"/>
        <family val="4"/>
        <charset val="136"/>
      </rPr>
      <t>號令規定。</t>
    </r>
    <phoneticPr fontId="24" type="noConversion"/>
  </si>
  <si>
    <r>
      <t>(1)</t>
    </r>
    <r>
      <rPr>
        <sz val="7"/>
        <rFont val="Times New Roman"/>
        <family val="1"/>
      </rPr>
      <t xml:space="preserve">   </t>
    </r>
    <r>
      <rPr>
        <sz val="12"/>
        <rFont val="標楷體"/>
        <family val="4"/>
        <charset val="136"/>
      </rPr>
      <t>評估方式</t>
    </r>
    <r>
      <rPr>
        <sz val="12"/>
        <rFont val="Times New Roman"/>
        <family val="1"/>
      </rPr>
      <t>(</t>
    </r>
    <r>
      <rPr>
        <sz val="12"/>
        <rFont val="標楷體"/>
        <family val="4"/>
        <charset val="136"/>
      </rPr>
      <t>註</t>
    </r>
    <r>
      <rPr>
        <sz val="12"/>
        <rFont val="Times New Roman"/>
        <family val="1"/>
      </rPr>
      <t>2)</t>
    </r>
    <r>
      <rPr>
        <sz val="12"/>
        <rFont val="標楷體"/>
        <family val="4"/>
        <charset val="136"/>
      </rPr>
      <t>：</t>
    </r>
    <phoneticPr fontId="24" type="noConversion"/>
  </si>
  <si>
    <r>
      <t>(2)</t>
    </r>
    <r>
      <rPr>
        <sz val="7"/>
        <rFont val="Times New Roman"/>
        <family val="1"/>
      </rPr>
      <t xml:space="preserve">   </t>
    </r>
    <r>
      <rPr>
        <sz val="12"/>
        <rFont val="標楷體"/>
        <family val="4"/>
        <charset val="136"/>
      </rPr>
      <t>評估結果：</t>
    </r>
    <phoneticPr fontId="24" type="noConversion"/>
  </si>
  <si>
    <r>
      <rPr>
        <sz val="12"/>
        <rFont val="標楷體"/>
        <family val="4"/>
        <charset val="136"/>
      </rPr>
      <t>公允價值法之評估規範</t>
    </r>
    <r>
      <rPr>
        <sz val="12"/>
        <rFont val="Times New Roman"/>
        <family val="1"/>
      </rPr>
      <t>(</t>
    </r>
    <r>
      <rPr>
        <sz val="12"/>
        <rFont val="標楷體"/>
        <family val="4"/>
        <charset val="136"/>
      </rPr>
      <t>註</t>
    </r>
    <r>
      <rPr>
        <sz val="12"/>
        <rFont val="Times New Roman"/>
        <family val="1"/>
      </rPr>
      <t>1)</t>
    </r>
    <phoneticPr fontId="24" type="noConversion"/>
  </si>
  <si>
    <r>
      <t>(1)</t>
    </r>
    <r>
      <rPr>
        <sz val="12"/>
        <rFont val="標楷體"/>
        <family val="4"/>
        <charset val="136"/>
      </rPr>
      <t>評估方式</t>
    </r>
    <r>
      <rPr>
        <sz val="12"/>
        <rFont val="Times New Roman"/>
        <family val="1"/>
      </rPr>
      <t>(</t>
    </r>
    <r>
      <rPr>
        <sz val="12"/>
        <rFont val="標楷體"/>
        <family val="4"/>
        <charset val="136"/>
      </rPr>
      <t>註</t>
    </r>
    <r>
      <rPr>
        <sz val="12"/>
        <rFont val="Times New Roman"/>
        <family val="1"/>
      </rPr>
      <t>2)</t>
    </r>
    <r>
      <rPr>
        <sz val="12"/>
        <rFont val="細明體"/>
        <family val="1"/>
        <charset val="136"/>
      </rPr>
      <t>：</t>
    </r>
    <phoneticPr fontId="24" type="noConversion"/>
  </si>
  <si>
    <r>
      <t>(2)</t>
    </r>
    <r>
      <rPr>
        <sz val="12"/>
        <rFont val="標楷體"/>
        <family val="4"/>
        <charset val="136"/>
      </rPr>
      <t>評估結果</t>
    </r>
    <r>
      <rPr>
        <sz val="12"/>
        <rFont val="細明體"/>
        <family val="1"/>
        <charset val="136"/>
      </rPr>
      <t>：</t>
    </r>
    <phoneticPr fontId="24" type="noConversion"/>
  </si>
  <si>
    <r>
      <rPr>
        <sz val="12"/>
        <rFont val="標楷體"/>
        <family val="4"/>
        <charset val="136"/>
      </rPr>
      <t>基礎
佣金</t>
    </r>
    <phoneticPr fontId="24" type="noConversion"/>
  </si>
  <si>
    <r>
      <rPr>
        <sz val="12"/>
        <rFont val="標楷體"/>
        <family val="4"/>
        <charset val="136"/>
      </rPr>
      <t>費用
合計</t>
    </r>
    <phoneticPr fontId="24" type="noConversion"/>
  </si>
  <si>
    <r>
      <rPr>
        <sz val="12"/>
        <rFont val="標楷體"/>
        <family val="4"/>
        <charset val="136"/>
      </rPr>
      <t>投資
費用</t>
    </r>
    <phoneticPr fontId="24" type="noConversion"/>
  </si>
  <si>
    <r>
      <rPr>
        <sz val="10"/>
        <rFont val="標楷體"/>
        <family val="4"/>
        <charset val="136"/>
      </rPr>
      <t>單位：新臺幣元</t>
    </r>
    <r>
      <rPr>
        <sz val="10"/>
        <rFont val="Times New Roman"/>
        <family val="1"/>
      </rPr>
      <t>/</t>
    </r>
    <r>
      <rPr>
        <sz val="10"/>
        <rFont val="標楷體"/>
        <family val="4"/>
        <charset val="136"/>
      </rPr>
      <t>件數</t>
    </r>
    <phoneticPr fontId="24" type="noConversion"/>
  </si>
  <si>
    <r>
      <rPr>
        <sz val="12"/>
        <color rgb="FFFF0000"/>
        <rFont val="標楷體"/>
        <family val="4"/>
        <charset val="136"/>
      </rPr>
      <t>保險收入</t>
    </r>
    <r>
      <rPr>
        <sz val="12"/>
        <color rgb="FFFF0000"/>
        <rFont val="Times New Roman"/>
        <family val="1"/>
      </rPr>
      <t>_</t>
    </r>
    <r>
      <rPr>
        <sz val="12"/>
        <color rgb="FFFF0000"/>
        <rFont val="標楷體"/>
        <family val="4"/>
        <charset val="136"/>
      </rPr>
      <t>預期理賠</t>
    </r>
    <phoneticPr fontId="24" type="noConversion"/>
  </si>
  <si>
    <r>
      <rPr>
        <sz val="12"/>
        <color rgb="FFFF0000"/>
        <rFont val="標楷體"/>
        <family val="4"/>
        <charset val="136"/>
      </rPr>
      <t>保險服務費用</t>
    </r>
    <r>
      <rPr>
        <sz val="12"/>
        <color rgb="FFFF0000"/>
        <rFont val="Times New Roman"/>
        <family val="1"/>
      </rPr>
      <t>_</t>
    </r>
    <r>
      <rPr>
        <sz val="12"/>
        <color rgb="FFFF0000"/>
        <rFont val="標楷體"/>
        <family val="4"/>
        <charset val="136"/>
      </rPr>
      <t>實際理賠</t>
    </r>
    <phoneticPr fontId="24" type="noConversion"/>
  </si>
  <si>
    <t>(3)=[(2)-(1)]/(1)</t>
    <phoneticPr fontId="24" type="noConversion"/>
  </si>
  <si>
    <r>
      <rPr>
        <sz val="12"/>
        <color rgb="FFFF0000"/>
        <rFont val="標楷體"/>
        <family val="4"/>
        <charset val="136"/>
      </rPr>
      <t>保險收入</t>
    </r>
    <r>
      <rPr>
        <sz val="12"/>
        <color rgb="FFFF0000"/>
        <rFont val="Times New Roman"/>
        <family val="1"/>
      </rPr>
      <t>_</t>
    </r>
    <r>
      <rPr>
        <sz val="12"/>
        <color rgb="FFFF0000"/>
        <rFont val="標楷體"/>
        <family val="4"/>
        <charset val="136"/>
      </rPr>
      <t>預期維持費用</t>
    </r>
    <phoneticPr fontId="24" type="noConversion"/>
  </si>
  <si>
    <r>
      <rPr>
        <sz val="12"/>
        <color rgb="FFFF0000"/>
        <rFont val="標楷體"/>
        <family val="4"/>
        <charset val="136"/>
      </rPr>
      <t>保險服務費用</t>
    </r>
    <r>
      <rPr>
        <sz val="12"/>
        <color rgb="FFFF0000"/>
        <rFont val="Times New Roman"/>
        <family val="1"/>
      </rPr>
      <t>_</t>
    </r>
    <r>
      <rPr>
        <sz val="12"/>
        <color rgb="FFFF0000"/>
        <rFont val="標楷體"/>
        <family val="4"/>
        <charset val="136"/>
      </rPr>
      <t>實際維持費用</t>
    </r>
    <phoneticPr fontId="24" type="noConversion"/>
  </si>
  <si>
    <r>
      <rPr>
        <b/>
        <sz val="14"/>
        <color rgb="FFFF0000"/>
        <rFont val="標楷體"/>
        <family val="4"/>
        <charset val="136"/>
      </rPr>
      <t>賠款偏離率</t>
    </r>
    <phoneticPr fontId="24" type="noConversion"/>
  </si>
  <si>
    <r>
      <rPr>
        <sz val="12"/>
        <color rgb="FFFF0000"/>
        <rFont val="標楷體"/>
        <family val="4"/>
        <charset val="136"/>
      </rPr>
      <t>賠款偏離率</t>
    </r>
    <phoneticPr fontId="24" type="noConversion"/>
  </si>
  <si>
    <r>
      <rPr>
        <b/>
        <sz val="14"/>
        <color rgb="FFFF0000"/>
        <rFont val="標楷體"/>
        <family val="4"/>
        <charset val="136"/>
      </rPr>
      <t>維持費用偏離率</t>
    </r>
    <phoneticPr fontId="24" type="noConversion"/>
  </si>
  <si>
    <r>
      <rPr>
        <sz val="12"/>
        <color rgb="FFFF0000"/>
        <rFont val="標楷體"/>
        <family val="4"/>
        <charset val="136"/>
      </rPr>
      <t>維持費用偏離率</t>
    </r>
    <phoneticPr fontId="24" type="noConversion"/>
  </si>
  <si>
    <r>
      <rPr>
        <sz val="12"/>
        <color rgb="FFFF0000"/>
        <rFont val="標楷體"/>
        <family val="4"/>
        <charset val="136"/>
      </rPr>
      <t>組合層級
名稱</t>
    </r>
    <r>
      <rPr>
        <sz val="12"/>
        <color rgb="FFFF0000"/>
        <rFont val="Times New Roman"/>
        <family val="1"/>
      </rPr>
      <t>(</t>
    </r>
    <r>
      <rPr>
        <sz val="12"/>
        <color rgb="FFFF0000"/>
        <rFont val="標楷體"/>
        <family val="4"/>
        <charset val="136"/>
      </rPr>
      <t>註</t>
    </r>
    <r>
      <rPr>
        <sz val="12"/>
        <color rgb="FFFF0000"/>
        <rFont val="Times New Roman"/>
        <family val="1"/>
      </rPr>
      <t>1)</t>
    </r>
    <phoneticPr fontId="24" type="noConversion"/>
  </si>
  <si>
    <t>單位：新臺幣百萬元/%</t>
    <phoneticPr fontId="24" type="noConversion"/>
  </si>
  <si>
    <t>適用合約
範圍</t>
    <phoneticPr fontId="24" type="noConversion"/>
  </si>
  <si>
    <r>
      <rPr>
        <sz val="12"/>
        <rFont val="標楷體"/>
        <family val="4"/>
        <charset val="136"/>
      </rPr>
      <t>直接承保
業務</t>
    </r>
    <phoneticPr fontId="24" type="noConversion"/>
  </si>
  <si>
    <r>
      <rPr>
        <sz val="12"/>
        <rFont val="標楷體"/>
        <family val="4"/>
        <charset val="136"/>
      </rPr>
      <t>適用修正式追溯法之合約</t>
    </r>
    <phoneticPr fontId="24" type="noConversion"/>
  </si>
  <si>
    <r>
      <rPr>
        <sz val="12"/>
        <rFont val="標楷體"/>
        <family val="4"/>
        <charset val="136"/>
      </rPr>
      <t>適用公允價值法之合約</t>
    </r>
  </si>
  <si>
    <r>
      <rPr>
        <sz val="12"/>
        <rFont val="標楷體"/>
        <family val="4"/>
        <charset val="136"/>
      </rPr>
      <t>所有其他合約</t>
    </r>
  </si>
  <si>
    <r>
      <rPr>
        <sz val="12"/>
        <rFont val="標楷體"/>
        <family val="4"/>
        <charset val="136"/>
      </rPr>
      <t>再保險
分入業務</t>
    </r>
    <phoneticPr fontId="24" type="noConversion"/>
  </si>
  <si>
    <r>
      <rPr>
        <sz val="12"/>
        <rFont val="標楷體"/>
        <family val="4"/>
        <charset val="136"/>
      </rPr>
      <t>再保險
分出業務</t>
    </r>
    <phoneticPr fontId="24" type="noConversion"/>
  </si>
  <si>
    <r>
      <rPr>
        <sz val="12"/>
        <color rgb="FFEE0000"/>
        <rFont val="標楷體"/>
        <family val="4"/>
        <charset val="136"/>
      </rPr>
      <t>合計</t>
    </r>
  </si>
  <si>
    <r>
      <rPr>
        <sz val="12"/>
        <color rgb="FFFF0000"/>
        <rFont val="標楷體"/>
        <family val="4"/>
        <charset val="136"/>
      </rPr>
      <t>組合層級
名稱</t>
    </r>
    <phoneticPr fontId="24" type="noConversion"/>
  </si>
  <si>
    <r>
      <rPr>
        <sz val="12"/>
        <color rgb="FFFF0000"/>
        <rFont val="標楷體"/>
        <family val="4"/>
        <charset val="136"/>
      </rPr>
      <t>新契約
原始認列</t>
    </r>
    <phoneticPr fontId="24" type="noConversion"/>
  </si>
  <si>
    <r>
      <rPr>
        <sz val="12"/>
        <color rgb="FFFF0000"/>
        <rFont val="標楷體"/>
        <family val="4"/>
        <charset val="136"/>
      </rPr>
      <t>利息成本</t>
    </r>
  </si>
  <si>
    <r>
      <rPr>
        <sz val="12"/>
        <color rgb="FFFF0000"/>
        <rFont val="標楷體"/>
        <family val="4"/>
        <charset val="136"/>
      </rPr>
      <t>匯率變動</t>
    </r>
  </si>
  <si>
    <r>
      <rPr>
        <sz val="12"/>
        <color rgb="FFFF0000"/>
        <rFont val="標楷體"/>
        <family val="4"/>
        <charset val="136"/>
      </rPr>
      <t>認列於
保險收入</t>
    </r>
    <phoneticPr fontId="24" type="noConversion"/>
  </si>
  <si>
    <r>
      <rPr>
        <sz val="12"/>
        <color rgb="FFFF0000"/>
        <rFont val="標楷體"/>
        <family val="4"/>
        <charset val="136"/>
      </rPr>
      <t xml:space="preserve">合約服務邊際
期初餘額
</t>
    </r>
    <r>
      <rPr>
        <sz val="12"/>
        <color rgb="FFFF0000"/>
        <rFont val="Times New Roman"/>
        <family val="1"/>
      </rPr>
      <t>@</t>
    </r>
    <r>
      <rPr>
        <sz val="12"/>
        <color rgb="FFFF0000"/>
        <rFont val="標楷體"/>
        <family val="4"/>
        <charset val="136"/>
      </rPr>
      <t>開帳日</t>
    </r>
    <phoneticPr fontId="24" type="noConversion"/>
  </si>
  <si>
    <r>
      <rPr>
        <sz val="12"/>
        <color rgb="FFFF0000"/>
        <rFont val="標楷體"/>
        <family val="4"/>
        <charset val="136"/>
      </rPr>
      <t xml:space="preserve">合約服務邊際
期末餘額
</t>
    </r>
    <r>
      <rPr>
        <sz val="12"/>
        <color rgb="FFFF0000"/>
        <rFont val="Times New Roman"/>
        <family val="1"/>
      </rPr>
      <t>@</t>
    </r>
    <r>
      <rPr>
        <sz val="12"/>
        <color rgb="FFFF0000"/>
        <rFont val="標楷體"/>
        <family val="4"/>
        <charset val="136"/>
      </rPr>
      <t>接軌日</t>
    </r>
    <phoneticPr fontId="24" type="noConversion"/>
  </si>
  <si>
    <r>
      <rPr>
        <sz val="12"/>
        <color rgb="FFFF0000"/>
        <rFont val="標楷體"/>
        <family val="4"/>
        <charset val="136"/>
      </rPr>
      <t>其他與未來服務相關之履約現金流量變動</t>
    </r>
    <r>
      <rPr>
        <sz val="12"/>
        <color rgb="FFFF0000"/>
        <rFont val="Times New Roman"/>
        <family val="1"/>
      </rPr>
      <t>(</t>
    </r>
    <r>
      <rPr>
        <sz val="12"/>
        <color rgb="FFFF0000"/>
        <rFont val="標楷體"/>
        <family val="4"/>
        <charset val="136"/>
      </rPr>
      <t>註</t>
    </r>
    <r>
      <rPr>
        <sz val="12"/>
        <color rgb="FFFF0000"/>
        <rFont val="Times New Roman"/>
        <family val="1"/>
      </rPr>
      <t>1)</t>
    </r>
    <phoneticPr fontId="24" type="noConversion"/>
  </si>
  <si>
    <r>
      <rPr>
        <sz val="12"/>
        <color rgb="FFEE0000"/>
        <rFont val="標楷體"/>
        <family val="4"/>
        <charset val="136"/>
      </rPr>
      <t>註</t>
    </r>
    <r>
      <rPr>
        <sz val="12"/>
        <color rgb="FFEE0000"/>
        <rFont val="Times New Roman"/>
        <family val="1"/>
      </rPr>
      <t>1</t>
    </r>
    <r>
      <rPr>
        <sz val="12"/>
        <color rgb="FFEE0000"/>
        <rFont val="標楷體"/>
        <family val="4"/>
        <charset val="136"/>
      </rPr>
      <t>：請提供「其他與未來服務相關之履約現金流量變動」相關分析，如佣酬與支給相關費用分析、各項多重脫退率經驗分析及未來假設變動之合理性分析。</t>
    </r>
    <phoneticPr fontId="24" type="noConversion"/>
  </si>
  <si>
    <r>
      <rPr>
        <sz val="12"/>
        <color rgb="FFFF0000"/>
        <rFont val="標楷體"/>
        <family val="4"/>
        <charset val="136"/>
      </rPr>
      <t>其他與未來服務相關之履約現金流量變動</t>
    </r>
  </si>
  <si>
    <r>
      <rPr>
        <sz val="12"/>
        <rFont val="標楷體"/>
        <family val="4"/>
        <charset val="136"/>
      </rPr>
      <t xml:space="preserve">合約服務邊際
期末餘額
</t>
    </r>
    <r>
      <rPr>
        <sz val="12"/>
        <color rgb="FFFF0000"/>
        <rFont val="Times New Roman"/>
        <family val="1"/>
      </rPr>
      <t>@</t>
    </r>
    <r>
      <rPr>
        <sz val="12"/>
        <color rgb="FFFF0000"/>
        <rFont val="標楷體"/>
        <family val="4"/>
        <charset val="136"/>
      </rPr>
      <t>接軌日</t>
    </r>
    <phoneticPr fontId="24" type="noConversion"/>
  </si>
  <si>
    <t>(3)=(1)+(2)</t>
    <phoneticPr fontId="24" type="noConversion"/>
  </si>
  <si>
    <t>(5)=(3)+(4)</t>
    <phoneticPr fontId="24" type="noConversion"/>
  </si>
  <si>
    <t>(11)=(9)+(10)</t>
    <phoneticPr fontId="24" type="noConversion"/>
  </si>
  <si>
    <t>(9)=(5)+(6)-(7)-(8)</t>
    <phoneticPr fontId="24" type="noConversion"/>
  </si>
  <si>
    <r>
      <rPr>
        <sz val="10"/>
        <rFont val="標楷體"/>
        <family val="4"/>
        <charset val="136"/>
      </rPr>
      <t>註</t>
    </r>
    <r>
      <rPr>
        <sz val="10"/>
        <color rgb="FFFF0000"/>
        <rFont val="Times New Roman"/>
        <family val="1"/>
      </rPr>
      <t>1</t>
    </r>
    <r>
      <rPr>
        <sz val="10"/>
        <rFont val="標楷體"/>
        <family val="4"/>
        <charset val="136"/>
      </rPr>
      <t>：強化責任準備金</t>
    </r>
    <r>
      <rPr>
        <sz val="10"/>
        <rFont val="Times New Roman"/>
        <family val="1"/>
      </rPr>
      <t>=</t>
    </r>
    <r>
      <rPr>
        <sz val="10"/>
        <rFont val="標楷體"/>
        <family val="4"/>
        <charset val="136"/>
      </rPr>
      <t>「壽險責任準備</t>
    </r>
    <r>
      <rPr>
        <sz val="10"/>
        <rFont val="Times New Roman"/>
        <family val="1"/>
      </rPr>
      <t>-</t>
    </r>
    <r>
      <rPr>
        <sz val="10"/>
        <rFont val="標楷體"/>
        <family val="4"/>
        <charset val="136"/>
      </rPr>
      <t>重大事故準備收回」</t>
    </r>
    <r>
      <rPr>
        <sz val="10"/>
        <rFont val="Times New Roman"/>
        <family val="1"/>
      </rPr>
      <t>+</t>
    </r>
    <r>
      <rPr>
        <sz val="10"/>
        <rFont val="標楷體"/>
        <family val="4"/>
        <charset val="136"/>
      </rPr>
      <t>「壽險責任準備</t>
    </r>
    <r>
      <rPr>
        <sz val="10"/>
        <rFont val="Times New Roman"/>
        <family val="1"/>
      </rPr>
      <t>-</t>
    </r>
    <r>
      <rPr>
        <sz val="10"/>
        <rFont val="標楷體"/>
        <family val="4"/>
        <charset val="136"/>
      </rPr>
      <t>調降營業稅</t>
    </r>
    <r>
      <rPr>
        <sz val="10"/>
        <rFont val="Times New Roman"/>
        <family val="1"/>
      </rPr>
      <t>3</t>
    </r>
    <r>
      <rPr>
        <sz val="10"/>
        <rFont val="標楷體"/>
        <family val="4"/>
        <charset val="136"/>
      </rPr>
      <t>％未沖銷備抵呆帳」</t>
    </r>
    <r>
      <rPr>
        <sz val="10"/>
        <rFont val="Times New Roman"/>
        <family val="1"/>
      </rPr>
      <t>+</t>
    </r>
    <r>
      <rPr>
        <sz val="10"/>
        <rFont val="標楷體"/>
        <family val="4"/>
        <charset val="136"/>
      </rPr>
      <t>「不動產增值利益特別準備」</t>
    </r>
    <r>
      <rPr>
        <sz val="10"/>
        <rFont val="Times New Roman"/>
        <family val="1"/>
      </rPr>
      <t>+</t>
    </r>
    <r>
      <rPr>
        <sz val="10"/>
        <rFont val="標楷體"/>
        <family val="4"/>
        <charset val="136"/>
      </rPr>
      <t>「其它因特殊需要而加提之特別準備金」</t>
    </r>
    <r>
      <rPr>
        <sz val="10"/>
        <rFont val="Times New Roman"/>
        <family val="1"/>
      </rPr>
      <t>+</t>
    </r>
    <r>
      <rPr>
        <sz val="10"/>
        <rFont val="標楷體"/>
        <family val="4"/>
        <charset val="136"/>
      </rPr>
      <t>「強化</t>
    </r>
    <r>
      <rPr>
        <sz val="10"/>
        <rFont val="Times New Roman"/>
        <family val="1"/>
      </rPr>
      <t>(</t>
    </r>
    <r>
      <rPr>
        <sz val="10"/>
        <rFont val="標楷體"/>
        <family val="4"/>
        <charset val="136"/>
      </rPr>
      <t>責任</t>
    </r>
    <r>
      <rPr>
        <sz val="10"/>
        <rFont val="Times New Roman"/>
        <family val="1"/>
      </rPr>
      <t>)</t>
    </r>
    <r>
      <rPr>
        <sz val="10"/>
        <rFont val="標楷體"/>
        <family val="4"/>
        <charset val="136"/>
      </rPr>
      <t>準備金</t>
    </r>
    <r>
      <rPr>
        <sz val="10"/>
        <rFont val="Times New Roman"/>
        <family val="1"/>
      </rPr>
      <t>-</t>
    </r>
    <r>
      <rPr>
        <sz val="10"/>
        <rFont val="標楷體"/>
        <family val="4"/>
        <charset val="136"/>
      </rPr>
      <t>其他」。</t>
    </r>
    <phoneticPr fontId="24" type="noConversion"/>
  </si>
  <si>
    <r>
      <rPr>
        <sz val="10"/>
        <rFont val="標楷體"/>
        <family val="4"/>
        <charset val="136"/>
      </rPr>
      <t>註</t>
    </r>
    <r>
      <rPr>
        <sz val="10"/>
        <color rgb="FFFF0000"/>
        <rFont val="Times New Roman"/>
        <family val="1"/>
      </rPr>
      <t>2</t>
    </r>
    <r>
      <rPr>
        <sz val="10"/>
        <rFont val="標楷體"/>
        <family val="4"/>
        <charset val="136"/>
      </rPr>
      <t>：保險合約負債及帳載準備金，若歸屬為資產者，則填列負值。</t>
    </r>
    <phoneticPr fontId="24" type="noConversion"/>
  </si>
  <si>
    <r>
      <rPr>
        <sz val="10"/>
        <rFont val="標楷體"/>
        <family val="4"/>
        <charset val="136"/>
      </rPr>
      <t>單位：新臺幣百萬元</t>
    </r>
  </si>
  <si>
    <r>
      <rPr>
        <sz val="10"/>
        <color rgb="FF000000"/>
        <rFont val="標楷體"/>
        <family val="4"/>
        <charset val="136"/>
      </rPr>
      <t>註</t>
    </r>
    <r>
      <rPr>
        <sz val="10"/>
        <color rgb="FFFF0000"/>
        <rFont val="Times New Roman"/>
        <family val="1"/>
      </rPr>
      <t>1</t>
    </r>
    <r>
      <rPr>
        <sz val="10"/>
        <color rgb="FF000000"/>
        <rFont val="標楷體"/>
        <family val="4"/>
        <charset val="136"/>
      </rPr>
      <t>：請於</t>
    </r>
    <r>
      <rPr>
        <sz val="10"/>
        <color rgb="FFFF0000"/>
        <rFont val="標楷體"/>
        <family val="4"/>
        <charset val="136"/>
      </rPr>
      <t>精算備忘錄</t>
    </r>
    <r>
      <rPr>
        <sz val="10"/>
        <color rgb="FF000000"/>
        <rFont val="標楷體"/>
        <family val="4"/>
        <charset val="136"/>
      </rPr>
      <t>載明傳統型商品之投資合約所採用之折現率計算基礎及相關假設。</t>
    </r>
    <phoneticPr fontId="24" type="noConversion"/>
  </si>
  <si>
    <r>
      <rPr>
        <sz val="10"/>
        <color rgb="FF000000"/>
        <rFont val="標楷體"/>
        <family val="4"/>
        <charset val="136"/>
      </rPr>
      <t>註</t>
    </r>
    <r>
      <rPr>
        <sz val="10"/>
        <color rgb="FFFF0000"/>
        <rFont val="Times New Roman"/>
        <family val="1"/>
      </rPr>
      <t>2</t>
    </r>
    <r>
      <rPr>
        <sz val="10"/>
        <color rgb="FF000000"/>
        <rFont val="標楷體"/>
        <family val="4"/>
        <charset val="136"/>
      </rPr>
      <t>：投資合約若為透過損益按公允價值衡量請填</t>
    </r>
    <r>
      <rPr>
        <sz val="10"/>
        <color rgb="FF000000"/>
        <rFont val="Times New Roman"/>
        <family val="1"/>
      </rPr>
      <t>(A)</t>
    </r>
    <r>
      <rPr>
        <sz val="10"/>
        <color rgb="FF000000"/>
        <rFont val="標楷體"/>
        <family val="4"/>
        <charset val="136"/>
      </rPr>
      <t>；若為按攤銷後成本衡量請填</t>
    </r>
    <r>
      <rPr>
        <sz val="10"/>
        <color rgb="FF000000"/>
        <rFont val="Times New Roman"/>
        <family val="1"/>
      </rPr>
      <t>(B)</t>
    </r>
    <r>
      <rPr>
        <sz val="10"/>
        <color rgb="FF000000"/>
        <rFont val="標楷體"/>
        <family val="4"/>
        <charset val="136"/>
      </rPr>
      <t>。</t>
    </r>
  </si>
  <si>
    <r>
      <rPr>
        <sz val="10"/>
        <color rgb="FF000000"/>
        <rFont val="標楷體"/>
        <family val="4"/>
        <charset val="136"/>
      </rPr>
      <t>註</t>
    </r>
    <r>
      <rPr>
        <sz val="10"/>
        <color rgb="FFFF0000"/>
        <rFont val="Times New Roman"/>
        <family val="1"/>
      </rPr>
      <t>3</t>
    </r>
    <r>
      <rPr>
        <sz val="10"/>
        <color rgb="FF000000"/>
        <rFont val="標楷體"/>
        <family val="4"/>
        <charset val="136"/>
      </rPr>
      <t>：投資合約透過損益按公允價值衡量或按攤銷後成本衡量之金融負債及帳載準備金，若歸屬為資產者，則填列負值。</t>
    </r>
  </si>
  <si>
    <r>
      <rPr>
        <sz val="10"/>
        <color rgb="FF000000"/>
        <rFont val="標楷體"/>
        <family val="4"/>
        <charset val="136"/>
      </rPr>
      <t>註</t>
    </r>
    <r>
      <rPr>
        <sz val="10"/>
        <color rgb="FFFF0000"/>
        <rFont val="Times New Roman"/>
        <family val="1"/>
      </rPr>
      <t>4</t>
    </r>
    <r>
      <rPr>
        <sz val="10"/>
        <color rgb="FF000000"/>
        <rFont val="標楷體"/>
        <family val="4"/>
        <charset val="136"/>
      </rPr>
      <t>：投資型商品之投資合約的帳載準備金不包含拆分至依</t>
    </r>
    <r>
      <rPr>
        <sz val="10"/>
        <color rgb="FF000000"/>
        <rFont val="Times New Roman"/>
        <family val="1"/>
      </rPr>
      <t>IFRS15</t>
    </r>
    <r>
      <rPr>
        <sz val="10"/>
        <color rgb="FF000000"/>
        <rFont val="標楷體"/>
        <family val="4"/>
        <charset val="136"/>
      </rPr>
      <t>規範計算之服務合約負債下對應之加值給付準備金。</t>
    </r>
  </si>
  <si>
    <t>直接
承保
業務</t>
    <phoneticPr fontId="72" type="noConversion"/>
  </si>
  <si>
    <r>
      <rPr>
        <b/>
        <sz val="14"/>
        <color rgb="FFFF0000"/>
        <rFont val="標楷體"/>
        <family val="4"/>
        <charset val="136"/>
      </rPr>
      <t>依</t>
    </r>
    <r>
      <rPr>
        <b/>
        <sz val="14"/>
        <color rgb="FFFF0000"/>
        <rFont val="Times New Roman"/>
        <family val="1"/>
      </rPr>
      <t>IFRS15</t>
    </r>
    <r>
      <rPr>
        <b/>
        <sz val="14"/>
        <color rgb="FFFF0000"/>
        <rFont val="標楷體"/>
        <family val="4"/>
        <charset val="136"/>
      </rPr>
      <t>規範計算之服務合約負債彙整表</t>
    </r>
    <phoneticPr fontId="24" type="noConversion"/>
  </si>
  <si>
    <r>
      <rPr>
        <sz val="10"/>
        <rFont val="標楷體"/>
        <family val="4"/>
        <charset val="136"/>
      </rPr>
      <t>單位：新臺幣百萬元</t>
    </r>
    <phoneticPr fontId="72" type="noConversion"/>
  </si>
  <si>
    <r>
      <rPr>
        <sz val="10"/>
        <color rgb="FFFF0000"/>
        <rFont val="標楷體"/>
        <family val="4"/>
        <charset val="136"/>
      </rPr>
      <t>計價基礎</t>
    </r>
  </si>
  <si>
    <r>
      <rPr>
        <sz val="10"/>
        <color rgb="FFFF0000"/>
        <rFont val="標楷體"/>
        <family val="4"/>
        <charset val="136"/>
      </rPr>
      <t>收取時點</t>
    </r>
  </si>
  <si>
    <r>
      <rPr>
        <sz val="10"/>
        <color rgb="FFFF0000"/>
        <rFont val="標楷體"/>
        <family val="4"/>
        <charset val="136"/>
      </rPr>
      <t>註</t>
    </r>
    <r>
      <rPr>
        <sz val="10"/>
        <color rgb="FFFF0000"/>
        <rFont val="Times New Roman"/>
        <family val="1"/>
      </rPr>
      <t>2</t>
    </r>
    <r>
      <rPr>
        <sz val="10"/>
        <color rgb="FFFF0000"/>
        <rFont val="標楷體"/>
        <family val="4"/>
        <charset val="136"/>
      </rPr>
      <t>：</t>
    </r>
    <r>
      <rPr>
        <sz val="10"/>
        <rFont val="標楷體"/>
        <family val="4"/>
        <charset val="136"/>
      </rPr>
      <t>傳統型商品之投資合約或投資型商品之投資合約不屬於</t>
    </r>
    <r>
      <rPr>
        <sz val="10"/>
        <rFont val="Times New Roman"/>
        <family val="1"/>
      </rPr>
      <t>IFRS17</t>
    </r>
    <r>
      <rPr>
        <sz val="10"/>
        <rFont val="標楷體"/>
        <family val="4"/>
        <charset val="136"/>
      </rPr>
      <t>之衡量範圍，應適用</t>
    </r>
    <r>
      <rPr>
        <sz val="10"/>
        <rFont val="Times New Roman"/>
        <family val="1"/>
      </rPr>
      <t>IFRS9</t>
    </r>
    <r>
      <rPr>
        <sz val="10"/>
        <rFont val="標楷體"/>
        <family val="4"/>
        <charset val="136"/>
      </rPr>
      <t>分離及</t>
    </r>
    <r>
      <rPr>
        <sz val="10"/>
        <rFont val="Times New Roman"/>
        <family val="1"/>
      </rPr>
      <t>(</t>
    </r>
    <r>
      <rPr>
        <sz val="10"/>
        <rFont val="標楷體"/>
        <family val="4"/>
        <charset val="136"/>
      </rPr>
      <t>或</t>
    </r>
    <r>
      <rPr>
        <sz val="10"/>
        <rFont val="Times New Roman"/>
        <family val="1"/>
      </rPr>
      <t>)</t>
    </r>
    <r>
      <rPr>
        <sz val="10"/>
        <rFont val="標楷體"/>
        <family val="4"/>
        <charset val="136"/>
      </rPr>
      <t>原始衡量規定，並自交易價格扣除依</t>
    </r>
    <r>
      <rPr>
        <sz val="10"/>
        <rFont val="Times New Roman"/>
        <family val="1"/>
      </rPr>
      <t xml:space="preserve"> IFRS9</t>
    </r>
    <r>
      <rPr>
        <sz val="10"/>
        <rFont val="標楷體"/>
        <family val="4"/>
        <charset val="136"/>
      </rPr>
      <t>規定初始衡量之部分之金額，若尚有餘額時，應採</t>
    </r>
    <r>
      <rPr>
        <sz val="10"/>
        <rFont val="Times New Roman"/>
        <family val="1"/>
      </rPr>
      <t>IFRS15</t>
    </r>
    <r>
      <rPr>
        <sz val="10"/>
        <rFont val="標楷體"/>
        <family val="4"/>
        <charset val="136"/>
      </rPr>
      <t>準則衡量。</t>
    </r>
    <r>
      <rPr>
        <sz val="10"/>
        <color rgb="FFFF0000"/>
        <rFont val="標楷體"/>
        <family val="4"/>
        <charset val="136"/>
      </rPr>
      <t>請於精算備忘錄依照</t>
    </r>
    <r>
      <rPr>
        <sz val="10"/>
        <color rgb="FFFF0000"/>
        <rFont val="Times New Roman"/>
        <family val="1"/>
      </rPr>
      <t>IFRS15</t>
    </r>
    <r>
      <rPr>
        <sz val="10"/>
        <color rgb="FFFF0000"/>
        <rFont val="標楷體"/>
        <family val="4"/>
        <charset val="136"/>
      </rPr>
      <t>衡量之資產管理服務合約各種收入認列方式如何忠實描述勞務之移轉</t>
    </r>
    <r>
      <rPr>
        <sz val="10"/>
        <color rgb="FFFF0000"/>
        <rFont val="Times New Roman"/>
        <family val="1"/>
      </rPr>
      <t>(</t>
    </r>
    <r>
      <rPr>
        <sz val="10"/>
        <color rgb="FFFF0000"/>
        <rFont val="標楷體"/>
        <family val="4"/>
        <charset val="136"/>
      </rPr>
      <t>如下表</t>
    </r>
    <r>
      <rPr>
        <sz val="10"/>
        <color rgb="FFFF0000"/>
        <rFont val="Times New Roman"/>
        <family val="1"/>
      </rPr>
      <t>)</t>
    </r>
    <phoneticPr fontId="24" type="noConversion"/>
  </si>
  <si>
    <r>
      <rPr>
        <sz val="10"/>
        <color rgb="FFFF0000"/>
        <rFont val="標楷體"/>
        <family val="4"/>
        <charset val="136"/>
      </rPr>
      <t>收入認列方式</t>
    </r>
    <r>
      <rPr>
        <sz val="10"/>
        <color rgb="FFFF0000"/>
        <rFont val="Times New Roman"/>
        <family val="1"/>
      </rPr>
      <t>(</t>
    </r>
    <r>
      <rPr>
        <sz val="10"/>
        <color rgb="FFFF0000"/>
        <rFont val="標楷體"/>
        <family val="4"/>
        <charset val="136"/>
      </rPr>
      <t>包括收入認列方式如何忠實描述勞務之移轉之說明</t>
    </r>
    <r>
      <rPr>
        <sz val="10"/>
        <color rgb="FFFF0000"/>
        <rFont val="Times New Roman"/>
        <family val="1"/>
      </rPr>
      <t>)</t>
    </r>
    <phoneticPr fontId="24" type="noConversion"/>
  </si>
  <si>
    <r>
      <rPr>
        <sz val="10"/>
        <color rgb="FFFF0000"/>
        <rFont val="標楷體"/>
        <family val="4"/>
        <charset val="136"/>
      </rPr>
      <t>註</t>
    </r>
    <r>
      <rPr>
        <sz val="10"/>
        <color rgb="FFFF0000"/>
        <rFont val="Times New Roman"/>
        <family val="1"/>
      </rPr>
      <t>3</t>
    </r>
    <r>
      <rPr>
        <sz val="10"/>
        <color rgb="FF000000"/>
        <rFont val="標楷體"/>
        <family val="4"/>
        <charset val="136"/>
      </rPr>
      <t>：服務合約負債</t>
    </r>
    <r>
      <rPr>
        <sz val="10"/>
        <color rgb="FF000000"/>
        <rFont val="Times New Roman"/>
        <family val="1"/>
      </rPr>
      <t>(</t>
    </r>
    <r>
      <rPr>
        <sz val="10"/>
        <color rgb="FF000000"/>
        <rFont val="標楷體"/>
        <family val="4"/>
        <charset val="136"/>
      </rPr>
      <t>不含退款負債</t>
    </r>
    <r>
      <rPr>
        <sz val="10"/>
        <color rgb="FF000000"/>
        <rFont val="Times New Roman"/>
        <family val="1"/>
      </rPr>
      <t>)</t>
    </r>
    <r>
      <rPr>
        <sz val="10"/>
        <color rgb="FF000000"/>
        <rFont val="標楷體"/>
        <family val="4"/>
        <charset val="136"/>
      </rPr>
      <t>、退款負債及服務合約負債若歸屬為資產者，則填列負值。</t>
    </r>
    <phoneticPr fontId="24" type="noConversion"/>
  </si>
  <si>
    <r>
      <rPr>
        <b/>
        <sz val="14"/>
        <color rgb="FFFF0000"/>
        <rFont val="標楷體"/>
        <family val="4"/>
        <charset val="136"/>
      </rPr>
      <t>資產管理服務合約於接軌日追溯適用</t>
    </r>
    <r>
      <rPr>
        <b/>
        <sz val="14"/>
        <color rgb="FFFF0000"/>
        <rFont val="Times New Roman"/>
        <family val="1"/>
      </rPr>
      <t>IFRS15</t>
    </r>
    <r>
      <rPr>
        <b/>
        <sz val="14"/>
        <color rgb="FFFF0000"/>
        <rFont val="標楷體"/>
        <family val="4"/>
        <charset val="136"/>
      </rPr>
      <t>之整體財務影響數</t>
    </r>
    <phoneticPr fontId="24" type="noConversion"/>
  </si>
  <si>
    <r>
      <rPr>
        <sz val="12"/>
        <color rgb="FFFF0000"/>
        <rFont val="標楷體"/>
        <family val="4"/>
        <charset val="136"/>
      </rPr>
      <t>依</t>
    </r>
    <r>
      <rPr>
        <sz val="12"/>
        <color rgb="FFFF0000"/>
        <rFont val="Times New Roman"/>
        <family val="1"/>
      </rPr>
      <t>IFRS15</t>
    </r>
    <r>
      <rPr>
        <sz val="12"/>
        <color rgb="FFFF0000"/>
        <rFont val="標楷體"/>
        <family val="4"/>
        <charset val="136"/>
      </rPr>
      <t>規範計算金額</t>
    </r>
  </si>
  <si>
    <r>
      <t>IFRS4</t>
    </r>
    <r>
      <rPr>
        <sz val="12"/>
        <color rgb="FFFF0000"/>
        <rFont val="標楷體"/>
        <family val="4"/>
        <charset val="136"/>
      </rPr>
      <t>帳列金額</t>
    </r>
  </si>
  <si>
    <t>=(1)-[(2)+(3)]</t>
    <phoneticPr fontId="24" type="noConversion"/>
  </si>
  <si>
    <t>=(1)-[(2)+(3)+(4)]</t>
    <phoneticPr fontId="24" type="noConversion"/>
  </si>
  <si>
    <r>
      <rPr>
        <sz val="10"/>
        <color rgb="FFFF0000"/>
        <rFont val="標楷體"/>
        <family val="4"/>
        <charset val="136"/>
      </rPr>
      <t>註</t>
    </r>
    <r>
      <rPr>
        <sz val="10"/>
        <color rgb="FFFF0000"/>
        <rFont val="Times New Roman"/>
        <family val="1"/>
      </rPr>
      <t>1</t>
    </r>
    <r>
      <rPr>
        <sz val="10"/>
        <color rgb="FFFF0000"/>
        <rFont val="標楷體"/>
        <family val="4"/>
        <charset val="136"/>
      </rPr>
      <t>：請說明取得合約增額成本之各項費用判斷方式及所採評估假設。</t>
    </r>
  </si>
  <si>
    <r>
      <rPr>
        <sz val="10"/>
        <color rgb="FFFF0000"/>
        <rFont val="標楷體"/>
        <family val="4"/>
        <charset val="136"/>
      </rPr>
      <t>註</t>
    </r>
    <r>
      <rPr>
        <sz val="10"/>
        <color rgb="FFFF0000"/>
        <rFont val="Times New Roman"/>
        <family val="1"/>
      </rPr>
      <t>2</t>
    </r>
    <r>
      <rPr>
        <sz val="10"/>
        <color rgb="FFFF0000"/>
        <rFont val="標楷體"/>
        <family val="4"/>
        <charset val="136"/>
      </rPr>
      <t>：請說明進行可回收測試所採折現率假設。</t>
    </r>
  </si>
  <si>
    <r>
      <rPr>
        <sz val="10"/>
        <color rgb="FFFF0000"/>
        <rFont val="標楷體"/>
        <family val="4"/>
        <charset val="136"/>
      </rPr>
      <t>註</t>
    </r>
    <r>
      <rPr>
        <sz val="10"/>
        <color rgb="FFFF0000"/>
        <rFont val="Times New Roman"/>
        <family val="1"/>
      </rPr>
      <t>3</t>
    </r>
    <r>
      <rPr>
        <sz val="10"/>
        <color rgb="FFFF0000"/>
        <rFont val="標楷體"/>
        <family val="4"/>
        <charset val="136"/>
      </rPr>
      <t>：請分析說明依</t>
    </r>
    <r>
      <rPr>
        <sz val="10"/>
        <color rgb="FFFF0000"/>
        <rFont val="Times New Roman"/>
        <family val="1"/>
      </rPr>
      <t>IFRS15</t>
    </r>
    <r>
      <rPr>
        <sz val="10"/>
        <color rgb="FFFF0000"/>
        <rFont val="標楷體"/>
        <family val="4"/>
        <charset val="136"/>
      </rPr>
      <t>規範計算金額及</t>
    </r>
    <r>
      <rPr>
        <sz val="10"/>
        <color rgb="FFFF0000"/>
        <rFont val="Times New Roman"/>
        <family val="1"/>
      </rPr>
      <t>IFRS4</t>
    </r>
    <r>
      <rPr>
        <sz val="10"/>
        <color rgb="FFFF0000"/>
        <rFont val="標楷體"/>
        <family val="4"/>
        <charset val="136"/>
      </rPr>
      <t>帳載金額之差異合理性。</t>
    </r>
  </si>
  <si>
    <r>
      <t>(5)=Max((3)-(4),0)</t>
    </r>
    <r>
      <rPr>
        <sz val="10"/>
        <color rgb="FFEE0000"/>
        <rFont val="Symbol"/>
        <family val="1"/>
        <charset val="2"/>
      </rPr>
      <t>´</t>
    </r>
    <r>
      <rPr>
        <sz val="10"/>
        <color rgb="FFEE0000"/>
        <rFont val="Times New Roman"/>
        <family val="1"/>
      </rPr>
      <t>30%</t>
    </r>
    <phoneticPr fontId="24" type="noConversion"/>
  </si>
  <si>
    <r>
      <rPr>
        <sz val="10"/>
        <color rgb="FFFF0000"/>
        <rFont val="標楷體"/>
        <family val="4"/>
        <charset val="136"/>
      </rPr>
      <t>註</t>
    </r>
    <r>
      <rPr>
        <sz val="10"/>
        <color rgb="FFFF0000"/>
        <rFont val="Times New Roman"/>
        <family val="1"/>
      </rPr>
      <t>1</t>
    </r>
    <r>
      <rPr>
        <sz val="10"/>
        <color rgb="FFFF0000"/>
        <rFont val="標楷體"/>
        <family val="4"/>
        <charset val="136"/>
      </rPr>
      <t>：保險業各種準備金提存辦法第</t>
    </r>
    <r>
      <rPr>
        <sz val="10"/>
        <color rgb="FFFF0000"/>
        <rFont val="Times New Roman"/>
        <family val="1"/>
      </rPr>
      <t>33</t>
    </r>
    <r>
      <rPr>
        <sz val="10"/>
        <color rgb="FFFF0000"/>
        <rFont val="標楷體"/>
        <family val="4"/>
        <charset val="136"/>
      </rPr>
      <t>條解釋令</t>
    </r>
    <r>
      <rPr>
        <sz val="10"/>
        <color rgb="FFFF0000"/>
        <rFont val="Times New Roman"/>
        <family val="1"/>
      </rPr>
      <t>:</t>
    </r>
    <r>
      <rPr>
        <sz val="10"/>
        <color rgb="FFFF0000"/>
        <rFont val="標楷體"/>
        <family val="4"/>
        <charset val="136"/>
      </rPr>
      <t>保險業應於首次適用國際財務報導準則第十七號公報「保險合約」時</t>
    </r>
    <r>
      <rPr>
        <sz val="10"/>
        <color rgb="FFFF0000"/>
        <rFont val="Times New Roman"/>
        <family val="1"/>
      </rPr>
      <t>(</t>
    </r>
    <r>
      <rPr>
        <sz val="10"/>
        <color rgb="FFFF0000"/>
        <rFont val="標楷體"/>
        <family val="4"/>
        <charset val="136"/>
      </rPr>
      <t>下稱首次適用日</t>
    </r>
    <r>
      <rPr>
        <sz val="10"/>
        <color rgb="FFFF0000"/>
        <rFont val="Times New Roman"/>
        <family val="1"/>
      </rPr>
      <t>)</t>
    </r>
    <r>
      <rPr>
        <sz val="10"/>
        <color rgb="FFFF0000"/>
        <rFont val="標楷體"/>
        <family val="4"/>
        <charset val="136"/>
      </rPr>
      <t>及每一會計年度終了日，就每一合約群組適用一般衡量模型法及變動收費法計算剩餘保障負債後所提存之責任準備金，小於所對應之保單價值準備金扣除保單借款後，依國際保險監理官協會</t>
    </r>
    <r>
      <rPr>
        <sz val="10"/>
        <color rgb="FFFF0000"/>
        <rFont val="Times New Roman"/>
        <family val="1"/>
      </rPr>
      <t>(International Association of Insurance Supervisors)</t>
    </r>
    <r>
      <rPr>
        <sz val="10"/>
        <color rgb="FFFF0000"/>
        <rFont val="標楷體"/>
        <family val="4"/>
        <charset val="136"/>
      </rPr>
      <t>所訂保險資本標準</t>
    </r>
    <r>
      <rPr>
        <sz val="10"/>
        <color rgb="FFFF0000"/>
        <rFont val="Times New Roman"/>
        <family val="1"/>
      </rPr>
      <t>(Insurance Capital Standard)</t>
    </r>
    <r>
      <rPr>
        <sz val="10"/>
        <color rgb="FFFF0000"/>
        <rFont val="標楷體"/>
        <family val="4"/>
        <charset val="136"/>
      </rPr>
      <t>之壽險風險</t>
    </r>
    <r>
      <rPr>
        <sz val="10"/>
        <color rgb="FFFF0000"/>
        <rFont val="Times New Roman"/>
        <family val="1"/>
      </rPr>
      <t>(Life Risk)</t>
    </r>
    <r>
      <rPr>
        <sz val="10"/>
        <color rgb="FFFF0000"/>
        <rFont val="標楷體"/>
        <family val="4"/>
        <charset val="136"/>
      </rPr>
      <t>中就零售保單</t>
    </r>
    <r>
      <rPr>
        <sz val="10"/>
        <color rgb="FFFF0000"/>
        <rFont val="Times New Roman"/>
        <family val="1"/>
      </rPr>
      <t>(retail policies)</t>
    </r>
    <r>
      <rPr>
        <sz val="10"/>
        <color rgb="FFFF0000"/>
        <rFont val="標楷體"/>
        <family val="4"/>
        <charset val="136"/>
      </rPr>
      <t>所定大量脫退</t>
    </r>
    <r>
      <rPr>
        <sz val="10"/>
        <color rgb="FFFF0000"/>
        <rFont val="Times New Roman"/>
        <family val="1"/>
      </rPr>
      <t>(Mass Lapse)</t>
    </r>
    <r>
      <rPr>
        <sz val="10"/>
        <color rgb="FFFF0000"/>
        <rFont val="標楷體"/>
        <family val="4"/>
        <charset val="136"/>
      </rPr>
      <t>壓力因子百分之三十計算應提存之保單價值差額準備金，並依名目稅率百分之二十之稅後金額，於首次適用日及每一會計年度終了日可供分配盈餘數額內提列特別盈餘公積。每一會計年度終了日計算之應提存數小於該特別盈餘公積已提存數部分，得經申請本會核准後於原提列金額內自該特別盈餘公積迴轉；不足提存者，應於後續年度補足。</t>
    </r>
    <phoneticPr fontId="24" type="noConversion"/>
  </si>
  <si>
    <r>
      <rPr>
        <sz val="10"/>
        <color rgb="FFFF0000"/>
        <rFont val="標楷體"/>
        <family val="4"/>
        <charset val="136"/>
      </rPr>
      <t>註</t>
    </r>
    <r>
      <rPr>
        <sz val="10"/>
        <color rgb="FFFF0000"/>
        <rFont val="Times New Roman"/>
        <family val="1"/>
      </rPr>
      <t>3</t>
    </r>
    <r>
      <rPr>
        <sz val="10"/>
        <color rgb="FFFF0000"/>
        <rFont val="標楷體"/>
        <family val="4"/>
        <charset val="136"/>
      </rPr>
      <t>：首次適用日提存於權益項下保單價值差額準備金</t>
    </r>
    <r>
      <rPr>
        <sz val="10"/>
        <color rgb="FFFF0000"/>
        <rFont val="Times New Roman"/>
        <family val="1"/>
      </rPr>
      <t>=min(</t>
    </r>
    <r>
      <rPr>
        <sz val="10"/>
        <color rgb="FFFF0000"/>
        <rFont val="標楷體"/>
        <family val="4"/>
        <charset val="136"/>
      </rPr>
      <t>保單價值差額準備金</t>
    </r>
    <r>
      <rPr>
        <sz val="10"/>
        <color rgb="FFFF0000"/>
        <rFont val="Times New Roman"/>
        <family val="1"/>
      </rPr>
      <t xml:space="preserve">*0.8, </t>
    </r>
    <r>
      <rPr>
        <sz val="10"/>
        <color rgb="FFFF0000"/>
        <rFont val="標楷體"/>
        <family val="4"/>
        <charset val="136"/>
      </rPr>
      <t>可供分配盈餘</t>
    </r>
    <r>
      <rPr>
        <sz val="10"/>
        <color rgb="FFFF0000"/>
        <rFont val="Times New Roman"/>
        <family val="1"/>
      </rPr>
      <t>)</t>
    </r>
    <r>
      <rPr>
        <sz val="10"/>
        <color rgb="FFFF0000"/>
        <rFont val="標楷體"/>
        <family val="4"/>
        <charset val="136"/>
      </rPr>
      <t>，其中可供分配盈餘之決定方式則按主管機關最新規定辦理。</t>
    </r>
    <phoneticPr fontId="24" type="noConversion"/>
  </si>
  <si>
    <r>
      <t>(1)</t>
    </r>
    <r>
      <rPr>
        <sz val="10"/>
        <color rgb="FFFF0000"/>
        <rFont val="標楷體"/>
        <family val="4"/>
        <charset val="136"/>
      </rPr>
      <t>保單價值差額準備金</t>
    </r>
    <r>
      <rPr>
        <sz val="10"/>
        <color rgb="FFFF0000"/>
        <rFont val="Times New Roman"/>
        <family val="1"/>
      </rPr>
      <t>*0.8</t>
    </r>
    <phoneticPr fontId="24" type="noConversion"/>
  </si>
  <si>
    <r>
      <t>(2)</t>
    </r>
    <r>
      <rPr>
        <sz val="10"/>
        <color rgb="FFFF0000"/>
        <rFont val="標楷體"/>
        <family val="4"/>
        <charset val="136"/>
      </rPr>
      <t>可供分配盈餘</t>
    </r>
  </si>
  <si>
    <r>
      <t>(3)</t>
    </r>
    <r>
      <rPr>
        <sz val="10"/>
        <color rgb="FFFF0000"/>
        <rFont val="標楷體"/>
        <family val="4"/>
        <charset val="136"/>
      </rPr>
      <t>提存於權益項下保單價值差額準備金</t>
    </r>
    <r>
      <rPr>
        <sz val="10"/>
        <color rgb="FFFF0000"/>
        <rFont val="Times New Roman"/>
        <family val="1"/>
      </rPr>
      <t>=min((1),(2))</t>
    </r>
  </si>
  <si>
    <r>
      <rPr>
        <sz val="10"/>
        <color rgb="FFFF0000"/>
        <rFont val="標楷體"/>
        <family val="4"/>
        <charset val="136"/>
      </rPr>
      <t>計算結果</t>
    </r>
    <phoneticPr fontId="24" type="noConversion"/>
  </si>
  <si>
    <r>
      <t>IFRS4</t>
    </r>
    <r>
      <rPr>
        <sz val="12"/>
        <color rgb="FFEE0000"/>
        <rFont val="標楷體"/>
        <family val="4"/>
        <charset val="136"/>
      </rPr>
      <t>下</t>
    </r>
    <phoneticPr fontId="24" type="noConversion"/>
  </si>
  <si>
    <r>
      <t>IFRS17</t>
    </r>
    <r>
      <rPr>
        <sz val="12"/>
        <color rgb="FFEE0000"/>
        <rFont val="標楷體"/>
        <family val="4"/>
        <charset val="136"/>
      </rPr>
      <t>下</t>
    </r>
    <phoneticPr fontId="24" type="noConversion"/>
  </si>
  <si>
    <r>
      <t>(3)</t>
    </r>
    <r>
      <rPr>
        <sz val="12"/>
        <rFont val="標楷體"/>
        <family val="4"/>
        <charset val="136"/>
      </rPr>
      <t xml:space="preserve">特別準備金
</t>
    </r>
    <r>
      <rPr>
        <sz val="12"/>
        <rFont val="Times New Roman"/>
        <family val="1"/>
      </rPr>
      <t>=(1)+(2)</t>
    </r>
    <phoneticPr fontId="24" type="noConversion"/>
  </si>
  <si>
    <r>
      <t>(1)</t>
    </r>
    <r>
      <rPr>
        <sz val="12"/>
        <rFont val="標楷體"/>
        <family val="4"/>
        <charset val="136"/>
      </rPr>
      <t>重大事故特別準備金</t>
    </r>
    <r>
      <rPr>
        <sz val="12"/>
        <rFont val="Times New Roman"/>
        <family val="4"/>
      </rPr>
      <t xml:space="preserve">
</t>
    </r>
    <r>
      <rPr>
        <sz val="12"/>
        <rFont val="Times New Roman"/>
        <family val="1"/>
      </rPr>
      <t>(</t>
    </r>
    <r>
      <rPr>
        <sz val="12"/>
        <rFont val="標楷體"/>
        <family val="4"/>
        <charset val="136"/>
      </rPr>
      <t>權益</t>
    </r>
    <r>
      <rPr>
        <sz val="12"/>
        <rFont val="Times New Roman"/>
        <family val="1"/>
      </rPr>
      <t>)(</t>
    </r>
    <r>
      <rPr>
        <sz val="12"/>
        <rFont val="標楷體"/>
        <family val="4"/>
        <charset val="136"/>
      </rPr>
      <t>稅後</t>
    </r>
    <r>
      <rPr>
        <sz val="12"/>
        <rFont val="Times New Roman"/>
        <family val="1"/>
      </rPr>
      <t>)</t>
    </r>
    <phoneticPr fontId="24" type="noConversion"/>
  </si>
  <si>
    <r>
      <t>(2)</t>
    </r>
    <r>
      <rPr>
        <sz val="12"/>
        <rFont val="標楷體"/>
        <family val="4"/>
        <charset val="136"/>
      </rPr>
      <t xml:space="preserve">危險變動特別準備金
</t>
    </r>
    <r>
      <rPr>
        <sz val="12"/>
        <rFont val="Times New Roman"/>
        <family val="1"/>
      </rPr>
      <t>(</t>
    </r>
    <r>
      <rPr>
        <sz val="12"/>
        <rFont val="標楷體"/>
        <family val="4"/>
        <charset val="136"/>
      </rPr>
      <t>權益</t>
    </r>
    <r>
      <rPr>
        <sz val="12"/>
        <rFont val="Times New Roman"/>
        <family val="1"/>
      </rPr>
      <t>)(</t>
    </r>
    <r>
      <rPr>
        <sz val="12"/>
        <rFont val="標楷體"/>
        <family val="4"/>
        <charset val="136"/>
      </rPr>
      <t>稅後</t>
    </r>
    <r>
      <rPr>
        <sz val="12"/>
        <rFont val="Times New Roman"/>
        <family val="1"/>
      </rPr>
      <t>)</t>
    </r>
    <phoneticPr fontId="24" type="noConversion"/>
  </si>
  <si>
    <r>
      <rPr>
        <sz val="10"/>
        <color rgb="FFFF0000"/>
        <rFont val="標楷體"/>
        <family val="4"/>
        <charset val="136"/>
      </rPr>
      <t>註</t>
    </r>
    <r>
      <rPr>
        <sz val="10"/>
        <color rgb="FFFF0000"/>
        <rFont val="Times New Roman"/>
        <family val="1"/>
      </rPr>
      <t xml:space="preserve">1  </t>
    </r>
    <r>
      <rPr>
        <sz val="10"/>
        <color rgb="FFFF0000"/>
        <rFont val="標楷體"/>
        <family val="4"/>
        <charset val="136"/>
      </rPr>
      <t>本表格</t>
    </r>
    <r>
      <rPr>
        <sz val="10"/>
        <color rgb="FFFF0000"/>
        <rFont val="Times New Roman"/>
        <family val="1"/>
      </rPr>
      <t>IFRS17</t>
    </r>
    <r>
      <rPr>
        <sz val="10"/>
        <color rgb="FFFF0000"/>
        <rFont val="標楷體"/>
        <family val="4"/>
        <charset val="136"/>
      </rPr>
      <t>下填寫基礎為</t>
    </r>
    <r>
      <rPr>
        <sz val="10"/>
        <color rgb="FFFF0000"/>
        <rFont val="Times New Roman"/>
        <family val="1"/>
      </rPr>
      <t>(1)114/1/1</t>
    </r>
    <r>
      <rPr>
        <sz val="10"/>
        <color rgb="FFFF0000"/>
        <rFont val="標楷體"/>
        <family val="4"/>
        <charset val="136"/>
      </rPr>
      <t>起適用範圍及保費基礎皆調整為接軌</t>
    </r>
    <r>
      <rPr>
        <sz val="10"/>
        <color rgb="FFFF0000"/>
        <rFont val="Times New Roman"/>
        <family val="1"/>
      </rPr>
      <t>IFRS17</t>
    </r>
    <r>
      <rPr>
        <sz val="10"/>
        <color rgb="FFFF0000"/>
        <rFont val="標楷體"/>
        <family val="4"/>
        <charset val="136"/>
      </rPr>
      <t>後基礎評估決定，</t>
    </r>
    <r>
      <rPr>
        <sz val="10"/>
        <color rgb="FFFF0000"/>
        <rFont val="Times New Roman"/>
        <family val="1"/>
      </rPr>
      <t>(2)113</t>
    </r>
    <r>
      <rPr>
        <sz val="10"/>
        <color rgb="FFFF0000"/>
        <rFont val="標楷體"/>
        <family val="4"/>
        <charset val="136"/>
      </rPr>
      <t>年底已提存之長年期傷害保險及投資型商品</t>
    </r>
    <r>
      <rPr>
        <sz val="10"/>
        <color rgb="FFFF0000"/>
        <rFont val="Times New Roman"/>
        <family val="1"/>
      </rPr>
      <t>(</t>
    </r>
    <r>
      <rPr>
        <sz val="10"/>
        <color rgb="FFFF0000"/>
        <rFont val="標楷體"/>
        <family val="4"/>
        <charset val="136"/>
      </rPr>
      <t>如有</t>
    </r>
    <r>
      <rPr>
        <sz val="10"/>
        <color rgb="FFFF0000"/>
        <rFont val="Times New Roman"/>
        <family val="1"/>
      </rPr>
      <t>)</t>
    </r>
    <r>
      <rPr>
        <sz val="10"/>
        <color rgb="FFFF0000"/>
        <rFont val="標楷體"/>
        <family val="4"/>
        <charset val="136"/>
      </rPr>
      <t>之特別準備金除</t>
    </r>
    <r>
      <rPr>
        <sz val="10"/>
        <color rgb="FFFF0000"/>
        <rFont val="Times New Roman"/>
        <family val="1"/>
      </rPr>
      <t>114</t>
    </r>
    <r>
      <rPr>
        <sz val="10"/>
        <color rgb="FFFF0000"/>
        <rFont val="標楷體"/>
        <family val="4"/>
        <charset val="136"/>
      </rPr>
      <t>年度無新增提存數外，其餘按該等準備金提存規範計算至</t>
    </r>
    <r>
      <rPr>
        <sz val="10"/>
        <color rgb="FFFF0000"/>
        <rFont val="Times New Roman"/>
        <family val="1"/>
      </rPr>
      <t>114</t>
    </r>
    <r>
      <rPr>
        <sz val="10"/>
        <color rgb="FFFF0000"/>
        <rFont val="標楷體"/>
        <family val="4"/>
        <charset val="136"/>
      </rPr>
      <t>年底餘額數。</t>
    </r>
  </si>
  <si>
    <r>
      <rPr>
        <sz val="10"/>
        <color rgb="FFFF0000"/>
        <rFont val="標楷體"/>
        <family val="4"/>
        <charset val="136"/>
      </rPr>
      <t>註</t>
    </r>
    <r>
      <rPr>
        <sz val="10"/>
        <color rgb="FFFF0000"/>
        <rFont val="Times New Roman"/>
        <family val="1"/>
      </rPr>
      <t>2</t>
    </r>
    <r>
      <rPr>
        <sz val="10"/>
        <color rgb="FFFF0000"/>
        <rFont val="標楷體"/>
        <family val="4"/>
        <charset val="136"/>
      </rPr>
      <t>：</t>
    </r>
    <r>
      <rPr>
        <sz val="10"/>
        <color rgb="FFFF0000"/>
        <rFont val="Times New Roman"/>
        <family val="1"/>
      </rPr>
      <t>IFRS4</t>
    </r>
    <r>
      <rPr>
        <sz val="10"/>
        <color rgb="FFFF0000"/>
        <rFont val="標楷體"/>
        <family val="4"/>
        <charset val="136"/>
      </rPr>
      <t>下自留滿期保險費與</t>
    </r>
    <r>
      <rPr>
        <sz val="10"/>
        <color rgb="FFFF0000"/>
        <rFont val="Times New Roman"/>
        <family val="1"/>
      </rPr>
      <t>IFRS17</t>
    </r>
    <r>
      <rPr>
        <sz val="10"/>
        <color rgb="FFFF0000"/>
        <rFont val="標楷體"/>
        <family val="4"/>
        <charset val="136"/>
      </rPr>
      <t>下自留滿期金額差異比較，以及</t>
    </r>
    <r>
      <rPr>
        <sz val="10"/>
        <color rgb="FFFF0000"/>
        <rFont val="Times New Roman"/>
        <family val="1"/>
      </rPr>
      <t>IFRS4</t>
    </r>
    <r>
      <rPr>
        <sz val="10"/>
        <color rgb="FFFF0000"/>
        <rFont val="標楷體"/>
        <family val="4"/>
        <charset val="136"/>
      </rPr>
      <t>下與</t>
    </r>
    <r>
      <rPr>
        <sz val="10"/>
        <color rgb="FFFF0000"/>
        <rFont val="Times New Roman"/>
        <family val="1"/>
      </rPr>
      <t>IFRS17</t>
    </r>
    <r>
      <rPr>
        <sz val="10"/>
        <color rgb="FFFF0000"/>
        <rFont val="標楷體"/>
        <family val="4"/>
        <charset val="136"/>
      </rPr>
      <t>下特別準備金之適用範圍及保費基礎差異，彙整如下表：</t>
    </r>
  </si>
  <si>
    <r>
      <t>IFRS4</t>
    </r>
    <r>
      <rPr>
        <sz val="10"/>
        <color rgb="FFFF0000"/>
        <rFont val="標楷體"/>
        <family val="4"/>
        <charset val="136"/>
      </rPr>
      <t>下
自留滿期保險費</t>
    </r>
    <phoneticPr fontId="24" type="noConversion"/>
  </si>
  <si>
    <r>
      <t>IFRS17</t>
    </r>
    <r>
      <rPr>
        <sz val="10"/>
        <color rgb="FFFF0000"/>
        <rFont val="標楷體"/>
        <family val="4"/>
        <charset val="136"/>
      </rPr>
      <t>下
自留滿期金額</t>
    </r>
    <phoneticPr fontId="24" type="noConversion"/>
  </si>
  <si>
    <r>
      <t>IFRS4</t>
    </r>
    <r>
      <rPr>
        <sz val="10"/>
        <color rgb="FFFF0000"/>
        <rFont val="標楷體"/>
        <family val="4"/>
        <charset val="136"/>
      </rPr>
      <t>下與</t>
    </r>
    <r>
      <rPr>
        <sz val="10"/>
        <color rgb="FFFF0000"/>
        <rFont val="Times New Roman"/>
        <family val="1"/>
      </rPr>
      <t>IFRS17</t>
    </r>
    <r>
      <rPr>
        <sz val="10"/>
        <color rgb="FFFF0000"/>
        <rFont val="標楷體"/>
        <family val="4"/>
        <charset val="136"/>
      </rPr>
      <t>下
特別準備金之適用範圍及保費基礎差異</t>
    </r>
    <phoneticPr fontId="24" type="noConversion"/>
  </si>
  <si>
    <r>
      <rPr>
        <sz val="10"/>
        <color rgb="FFFF0000"/>
        <rFont val="標楷體"/>
        <family val="4"/>
        <charset val="136"/>
      </rPr>
      <t>自留滿期保險費</t>
    </r>
    <r>
      <rPr>
        <sz val="10"/>
        <color rgb="FFFF0000"/>
        <rFont val="Times New Roman"/>
        <family val="1"/>
      </rPr>
      <t xml:space="preserve"> 
=</t>
    </r>
    <r>
      <rPr>
        <sz val="10"/>
        <color rgb="FFFF0000"/>
        <rFont val="標楷體"/>
        <family val="4"/>
        <charset val="136"/>
      </rPr>
      <t xml:space="preserve">自留保費
</t>
    </r>
    <r>
      <rPr>
        <sz val="10"/>
        <color rgb="FFFF0000"/>
        <rFont val="Times New Roman"/>
        <family val="1"/>
      </rPr>
      <t xml:space="preserve"> +</t>
    </r>
    <r>
      <rPr>
        <sz val="10"/>
        <color rgb="FFFF0000"/>
        <rFont val="標楷體"/>
        <family val="4"/>
        <charset val="136"/>
      </rPr>
      <t>上期未滿期保費準備金</t>
    </r>
    <r>
      <rPr>
        <sz val="10"/>
        <color rgb="FFFF0000"/>
        <rFont val="Times New Roman"/>
        <family val="1"/>
      </rPr>
      <t xml:space="preserve"> 
-</t>
    </r>
    <r>
      <rPr>
        <sz val="10"/>
        <color rgb="FFFF0000"/>
        <rFont val="標楷體"/>
        <family val="4"/>
        <charset val="136"/>
      </rPr>
      <t xml:space="preserve">本期未滿期保費準備金
</t>
    </r>
    <phoneticPr fontId="24" type="noConversion"/>
  </si>
  <si>
    <r>
      <rPr>
        <sz val="10"/>
        <color rgb="FFFF0000"/>
        <rFont val="標楷體"/>
        <family val="4"/>
        <charset val="136"/>
      </rPr>
      <t>自留滿期金額</t>
    </r>
    <r>
      <rPr>
        <sz val="10"/>
        <color rgb="FFFF0000"/>
        <rFont val="Times New Roman"/>
        <family val="1"/>
      </rPr>
      <t xml:space="preserve"> 
= </t>
    </r>
    <r>
      <rPr>
        <sz val="10"/>
        <color rgb="FFFF0000"/>
        <rFont val="標楷體"/>
        <family val="4"/>
        <charset val="136"/>
      </rPr>
      <t xml:space="preserve">自留實收保費
</t>
    </r>
    <r>
      <rPr>
        <sz val="10"/>
        <color rgb="FFFF0000"/>
        <rFont val="Times New Roman"/>
        <family val="1"/>
      </rPr>
      <t>+</t>
    </r>
    <r>
      <rPr>
        <sz val="10"/>
        <color rgb="FFFF0000"/>
        <rFont val="標楷體"/>
        <family val="4"/>
        <charset val="136"/>
      </rPr>
      <t xml:space="preserve">上期之未到期保費
</t>
    </r>
    <r>
      <rPr>
        <sz val="10"/>
        <color rgb="FFFF0000"/>
        <rFont val="Times New Roman"/>
        <family val="1"/>
      </rPr>
      <t xml:space="preserve">- </t>
    </r>
    <r>
      <rPr>
        <sz val="10"/>
        <color rgb="FFFF0000"/>
        <rFont val="標楷體"/>
        <family val="4"/>
        <charset val="136"/>
      </rPr>
      <t xml:space="preserve">本期之未到期保費
</t>
    </r>
    <phoneticPr fontId="24" type="noConversion"/>
  </si>
  <si>
    <r>
      <rPr>
        <sz val="10"/>
        <color rgb="FFFF0000"/>
        <rFont val="標楷體"/>
        <family val="4"/>
        <charset val="136"/>
      </rPr>
      <t>註</t>
    </r>
    <r>
      <rPr>
        <sz val="10"/>
        <color rgb="FFFF0000"/>
        <rFont val="Times New Roman"/>
        <family val="1"/>
      </rPr>
      <t>3</t>
    </r>
    <r>
      <rPr>
        <sz val="10"/>
        <color rgb="FFFF0000"/>
        <rFont val="標楷體"/>
        <family val="4"/>
        <charset val="136"/>
      </rPr>
      <t>：請分析說明</t>
    </r>
    <r>
      <rPr>
        <sz val="10"/>
        <color rgb="FFFF0000"/>
        <rFont val="Times New Roman"/>
        <family val="1"/>
      </rPr>
      <t>IFRS4</t>
    </r>
    <r>
      <rPr>
        <sz val="10"/>
        <color rgb="FFFF0000"/>
        <rFont val="標楷體"/>
        <family val="4"/>
        <charset val="136"/>
      </rPr>
      <t>下及</t>
    </r>
    <r>
      <rPr>
        <sz val="10"/>
        <color rgb="FFFF0000"/>
        <rFont val="Times New Roman"/>
        <family val="1"/>
      </rPr>
      <t>IFRS17</t>
    </r>
    <r>
      <rPr>
        <sz val="10"/>
        <color rgb="FFFF0000"/>
        <rFont val="標楷體"/>
        <family val="4"/>
        <charset val="136"/>
      </rPr>
      <t>下特別準備金餘額之差異合理性。</t>
    </r>
  </si>
  <si>
    <r>
      <rPr>
        <b/>
        <sz val="14"/>
        <color rgb="FFFF0000"/>
        <rFont val="標楷體"/>
        <family val="4"/>
        <charset val="136"/>
      </rPr>
      <t>表</t>
    </r>
    <r>
      <rPr>
        <b/>
        <sz val="14"/>
        <color rgb="FFFF0000"/>
        <rFont val="Times New Roman"/>
        <family val="1"/>
      </rPr>
      <t>A-4-2</t>
    </r>
    <r>
      <rPr>
        <b/>
        <sz val="14"/>
        <color rgb="FFFF0000"/>
        <rFont val="新細明體"/>
        <family val="1"/>
        <charset val="136"/>
      </rPr>
      <t>：</t>
    </r>
    <phoneticPr fontId="24" type="noConversion"/>
  </si>
  <si>
    <r>
      <rPr>
        <b/>
        <sz val="14"/>
        <color rgb="FFFF0000"/>
        <rFont val="標楷體"/>
        <family val="4"/>
        <charset val="136"/>
      </rPr>
      <t>附表</t>
    </r>
    <r>
      <rPr>
        <b/>
        <sz val="14"/>
        <color rgb="FFFF0000"/>
        <rFont val="Times New Roman"/>
        <family val="1"/>
      </rPr>
      <t>A-4-1</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</si>
  <si>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A-3</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</si>
  <si>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A-2</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</si>
  <si>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A-1-6</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</si>
  <si>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 xml:space="preserve">A-1-5 </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</si>
  <si>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A-1-4</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</si>
  <si>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A-1-3</t>
    </r>
    <r>
      <rPr>
        <b/>
        <sz val="14"/>
        <color rgb="FFFF0000"/>
        <rFont val="新細明體"/>
        <family val="1"/>
        <charset val="136"/>
      </rPr>
      <t>：</t>
    </r>
    <phoneticPr fontId="24" type="noConversion"/>
  </si>
  <si>
    <r>
      <rPr>
        <b/>
        <sz val="14"/>
        <color rgb="FFFF0000"/>
        <rFont val="標楷體"/>
        <family val="4"/>
        <charset val="136"/>
      </rPr>
      <t>表</t>
    </r>
    <r>
      <rPr>
        <b/>
        <sz val="14"/>
        <color rgb="FFFF0000"/>
        <rFont val="Times New Roman"/>
        <family val="1"/>
      </rPr>
      <t>A-1-2</t>
    </r>
    <r>
      <rPr>
        <b/>
        <sz val="14"/>
        <color rgb="FFFF0000"/>
        <rFont val="新細明體"/>
        <family val="1"/>
        <charset val="136"/>
      </rPr>
      <t>：</t>
    </r>
    <r>
      <rPr>
        <b/>
        <sz val="14"/>
        <color rgb="FFFF0000"/>
        <rFont val="Times New Roman"/>
        <family val="1"/>
      </rPr>
      <t xml:space="preserve"> </t>
    </r>
    <phoneticPr fontId="24" type="noConversion"/>
  </si>
  <si>
    <r>
      <rPr>
        <b/>
        <sz val="14"/>
        <color rgb="FFFF0000"/>
        <rFont val="標楷體"/>
        <family val="4"/>
        <charset val="136"/>
      </rPr>
      <t>表</t>
    </r>
    <r>
      <rPr>
        <b/>
        <sz val="14"/>
        <color rgb="FFFF0000"/>
        <rFont val="Times New Roman"/>
        <family val="1"/>
      </rPr>
      <t>A-1-1</t>
    </r>
    <r>
      <rPr>
        <b/>
        <sz val="14"/>
        <color rgb="FFFF0000"/>
        <rFont val="新細明體"/>
        <family val="1"/>
        <charset val="136"/>
      </rPr>
      <t>：</t>
    </r>
    <phoneticPr fontId="24" type="noConversion"/>
  </si>
  <si>
    <r>
      <rPr>
        <sz val="12"/>
        <color rgb="FF000000"/>
        <rFont val="標楷體"/>
        <family val="4"/>
        <charset val="136"/>
      </rPr>
      <t>分紅帳戶</t>
    </r>
  </si>
  <si>
    <r>
      <rPr>
        <sz val="12"/>
        <color rgb="FF000000"/>
        <rFont val="標楷體"/>
        <family val="4"/>
        <charset val="136"/>
      </rPr>
      <t>依</t>
    </r>
    <r>
      <rPr>
        <sz val="12"/>
        <color rgb="FF000000"/>
        <rFont val="Times New Roman"/>
        <family val="1"/>
      </rPr>
      <t>IFRS17</t>
    </r>
    <r>
      <rPr>
        <sz val="12"/>
        <color rgb="FF000000"/>
        <rFont val="標楷體"/>
        <family val="4"/>
        <charset val="136"/>
      </rPr>
      <t xml:space="preserve">計算之
</t>
    </r>
    <r>
      <rPr>
        <sz val="12"/>
        <color rgb="FFFF0000"/>
        <rFont val="標楷體"/>
        <family val="4"/>
        <charset val="136"/>
      </rPr>
      <t>稅後淨利
累積金額</t>
    </r>
    <r>
      <rPr>
        <sz val="12"/>
        <color rgb="FFFF0000"/>
        <rFont val="Times New Roman"/>
        <family val="1"/>
      </rPr>
      <t>(</t>
    </r>
    <r>
      <rPr>
        <sz val="12"/>
        <color rgb="FFFF0000"/>
        <rFont val="標楷體"/>
        <family val="4"/>
        <charset val="136"/>
      </rPr>
      <t>註</t>
    </r>
    <r>
      <rPr>
        <sz val="12"/>
        <color rgb="FFFF0000"/>
        <rFont val="Times New Roman"/>
        <family val="1"/>
      </rPr>
      <t>2)</t>
    </r>
    <phoneticPr fontId="24" type="noConversion"/>
  </si>
  <si>
    <r>
      <rPr>
        <sz val="12"/>
        <color rgb="FF000000"/>
        <rFont val="標楷體"/>
        <family val="4"/>
        <charset val="136"/>
      </rPr>
      <t xml:space="preserve">股東紅利
</t>
    </r>
    <r>
      <rPr>
        <sz val="12"/>
        <color rgb="FFFF0000"/>
        <rFont val="標楷體"/>
        <family val="4"/>
        <charset val="136"/>
      </rPr>
      <t>實際發放
累積金額</t>
    </r>
    <r>
      <rPr>
        <sz val="12"/>
        <color rgb="FFFF0000"/>
        <rFont val="Times New Roman"/>
        <family val="1"/>
      </rPr>
      <t>(</t>
    </r>
    <r>
      <rPr>
        <sz val="12"/>
        <color rgb="FFFF0000"/>
        <rFont val="標楷體"/>
        <family val="4"/>
        <charset val="136"/>
      </rPr>
      <t>註</t>
    </r>
    <r>
      <rPr>
        <sz val="12"/>
        <color rgb="FFFF0000"/>
        <rFont val="Times New Roman"/>
        <family val="1"/>
      </rPr>
      <t>3)</t>
    </r>
    <phoneticPr fontId="24" type="noConversion"/>
  </si>
  <si>
    <r>
      <rPr>
        <sz val="12"/>
        <color rgb="FF000000"/>
        <rFont val="標楷體"/>
        <family val="4"/>
        <charset val="136"/>
      </rPr>
      <t>提列於權益項下
之分紅保單紅利
特別準備金</t>
    </r>
    <phoneticPr fontId="24" type="noConversion"/>
  </si>
  <si>
    <r>
      <rPr>
        <sz val="12"/>
        <color rgb="FFFF0000"/>
        <rFont val="標楷體"/>
        <family val="4"/>
        <charset val="136"/>
      </rPr>
      <t>合計</t>
    </r>
    <phoneticPr fontId="24" type="noConversion"/>
  </si>
  <si>
    <r>
      <rPr>
        <sz val="10"/>
        <color rgb="FFFF0000"/>
        <rFont val="標楷體"/>
        <family val="4"/>
        <charset val="136"/>
      </rPr>
      <t>註</t>
    </r>
    <r>
      <rPr>
        <sz val="10"/>
        <color rgb="FFFF0000"/>
        <rFont val="Times New Roman"/>
        <family val="1"/>
      </rPr>
      <t>1</t>
    </r>
    <r>
      <rPr>
        <sz val="10"/>
        <color rgb="FFFF0000"/>
        <rFont val="標楷體"/>
        <family val="4"/>
        <charset val="136"/>
      </rPr>
      <t>：請說明如何排除主約保障中屬於非分紅性質之給付項目及非分紅性質之附約，以及分紅帳戶之所得稅攤分決定方式，並據以計算分紅帳戶之「依</t>
    </r>
    <r>
      <rPr>
        <sz val="10"/>
        <color rgb="FFFF0000"/>
        <rFont val="Times New Roman"/>
        <family val="1"/>
      </rPr>
      <t>IFRS17</t>
    </r>
    <r>
      <rPr>
        <sz val="10"/>
        <color rgb="FFFF0000"/>
        <rFont val="標楷體"/>
        <family val="4"/>
        <charset val="136"/>
      </rPr>
      <t>計算之稅後淨利累積金額」。</t>
    </r>
    <phoneticPr fontId="109" type="noConversion"/>
  </si>
  <si>
    <r>
      <rPr>
        <sz val="10"/>
        <color rgb="FFFF0000"/>
        <rFont val="標楷體"/>
        <family val="4"/>
        <charset val="136"/>
      </rPr>
      <t>註</t>
    </r>
    <r>
      <rPr>
        <sz val="10"/>
        <color rgb="FFFF0000"/>
        <rFont val="Times New Roman"/>
        <family val="1"/>
      </rPr>
      <t>2</t>
    </r>
    <r>
      <rPr>
        <sz val="10"/>
        <color rgb="FFFF0000"/>
        <rFont val="標楷體"/>
        <family val="4"/>
        <charset val="136"/>
      </rPr>
      <t>：依</t>
    </r>
    <r>
      <rPr>
        <sz val="10"/>
        <color rgb="FFFF0000"/>
        <rFont val="Times New Roman"/>
        <family val="1"/>
      </rPr>
      <t>IFRS17</t>
    </r>
    <r>
      <rPr>
        <sz val="10"/>
        <color rgb="FFFF0000"/>
        <rFont val="標楷體"/>
        <family val="4"/>
        <charset val="136"/>
      </rPr>
      <t>計算之稅後淨利累積金額</t>
    </r>
    <r>
      <rPr>
        <sz val="10"/>
        <color rgb="FFFF0000"/>
        <rFont val="Times New Roman"/>
        <family val="1"/>
      </rPr>
      <t>=</t>
    </r>
    <r>
      <rPr>
        <sz val="10"/>
        <color rgb="FFFF0000"/>
        <rFont val="標楷體"/>
        <family val="4"/>
        <charset val="136"/>
      </rPr>
      <t>開帳日業主權益</t>
    </r>
    <r>
      <rPr>
        <sz val="10"/>
        <color rgb="FFFF0000"/>
        <rFont val="Times New Roman"/>
        <family val="1"/>
      </rPr>
      <t>-</t>
    </r>
    <r>
      <rPr>
        <sz val="10"/>
        <color rgb="FFFF0000"/>
        <rFont val="標楷體"/>
        <family val="4"/>
        <charset val="136"/>
      </rPr>
      <t>開帳日其他權益</t>
    </r>
    <r>
      <rPr>
        <sz val="10"/>
        <color rgb="FFFF0000"/>
        <rFont val="Times New Roman"/>
        <family val="1"/>
      </rPr>
      <t>(ie,</t>
    </r>
    <r>
      <rPr>
        <sz val="10"/>
        <color rgb="FFFF0000"/>
        <rFont val="標楷體"/>
        <family val="4"/>
        <charset val="136"/>
      </rPr>
      <t>資產</t>
    </r>
    <r>
      <rPr>
        <sz val="10"/>
        <color rgb="FFFF0000"/>
        <rFont val="Times New Roman"/>
        <family val="1"/>
      </rPr>
      <t>AOCI-</t>
    </r>
    <r>
      <rPr>
        <sz val="10"/>
        <color rgb="FFFF0000"/>
        <rFont val="標楷體"/>
        <family val="4"/>
        <charset val="136"/>
      </rPr>
      <t>負債</t>
    </r>
    <r>
      <rPr>
        <sz val="10"/>
        <color rgb="FFFF0000"/>
        <rFont val="Times New Roman"/>
        <family val="1"/>
      </rPr>
      <t>AOCI)+</t>
    </r>
    <r>
      <rPr>
        <sz val="10"/>
        <color rgb="FFFF0000"/>
        <rFont val="標楷體"/>
        <family val="4"/>
        <charset val="136"/>
      </rPr>
      <t>截至開帳日股東紅利實際發放累積金額</t>
    </r>
    <r>
      <rPr>
        <sz val="10"/>
        <color rgb="FFFF0000"/>
        <rFont val="Times New Roman"/>
        <family val="1"/>
      </rPr>
      <t>+114</t>
    </r>
    <r>
      <rPr>
        <sz val="10"/>
        <color rgb="FFFF0000"/>
        <rFont val="標楷體"/>
        <family val="4"/>
        <charset val="136"/>
      </rPr>
      <t>年稅後淨利</t>
    </r>
    <r>
      <rPr>
        <sz val="10"/>
        <color rgb="FFFF0000"/>
        <rFont val="Times New Roman"/>
        <family val="1"/>
      </rPr>
      <t>+</t>
    </r>
    <r>
      <rPr>
        <sz val="10"/>
        <color rgb="FFFF0000"/>
        <rFont val="標楷體"/>
        <family val="4"/>
        <charset val="136"/>
      </rPr>
      <t>初次適用日為使資產及負債</t>
    </r>
    <r>
      <rPr>
        <sz val="10"/>
        <color rgb="FFFF0000"/>
        <rFont val="Times New Roman"/>
        <family val="1"/>
      </rPr>
      <t>AOCI</t>
    </r>
    <r>
      <rPr>
        <sz val="10"/>
        <color rgb="FFFF0000"/>
        <rFont val="標楷體"/>
        <family val="4"/>
        <charset val="136"/>
      </rPr>
      <t>金額一致之保留盈餘調整數</t>
    </r>
    <r>
      <rPr>
        <sz val="10"/>
        <color rgb="FFFF0000"/>
        <rFont val="Times New Roman"/>
        <family val="1"/>
      </rPr>
      <t>(</t>
    </r>
    <r>
      <rPr>
        <sz val="10"/>
        <color rgb="FFFF0000"/>
        <rFont val="標楷體"/>
        <family val="4"/>
        <charset val="136"/>
      </rPr>
      <t>若有</t>
    </r>
    <r>
      <rPr>
        <sz val="10"/>
        <color rgb="FFFF0000"/>
        <rFont val="Times New Roman"/>
        <family val="1"/>
      </rPr>
      <t>)</t>
    </r>
    <r>
      <rPr>
        <sz val="10"/>
        <color rgb="FFFF0000"/>
        <rFont val="標楷體"/>
        <family val="4"/>
        <charset val="136"/>
      </rPr>
      <t>，請提供各分紅帳戶依</t>
    </r>
    <r>
      <rPr>
        <sz val="10"/>
        <color rgb="FFFF0000"/>
        <rFont val="Times New Roman"/>
        <family val="1"/>
      </rPr>
      <t>IFRS17</t>
    </r>
    <r>
      <rPr>
        <sz val="10"/>
        <color rgb="FFFF0000"/>
        <rFont val="標楷體"/>
        <family val="4"/>
        <charset val="136"/>
      </rPr>
      <t>計算之稅後損益累積金額計算明細表如下：</t>
    </r>
    <phoneticPr fontId="109" type="noConversion"/>
  </si>
  <si>
    <r>
      <rPr>
        <sz val="10"/>
        <color rgb="FFEE0000"/>
        <rFont val="標楷體"/>
        <family val="4"/>
        <charset val="136"/>
      </rPr>
      <t>依</t>
    </r>
    <r>
      <rPr>
        <sz val="10"/>
        <color rgb="FFEE0000"/>
        <rFont val="Times New Roman"/>
        <family val="1"/>
      </rPr>
      <t>IFRS17</t>
    </r>
    <r>
      <rPr>
        <sz val="10"/>
        <color rgb="FFEE0000"/>
        <rFont val="標楷體"/>
        <family val="4"/>
        <charset val="136"/>
      </rPr>
      <t>計算之稅後損益累積金額計算明細表</t>
    </r>
  </si>
  <si>
    <r>
      <t>(A)</t>
    </r>
    <r>
      <rPr>
        <sz val="10"/>
        <color rgb="FFEE0000"/>
        <rFont val="標楷體"/>
        <family val="4"/>
        <charset val="136"/>
      </rPr>
      <t>開帳日依</t>
    </r>
    <r>
      <rPr>
        <sz val="10"/>
        <color rgb="FFEE0000"/>
        <rFont val="Times New Roman"/>
        <family val="1"/>
      </rPr>
      <t>IFRS17</t>
    </r>
    <r>
      <rPr>
        <sz val="10"/>
        <color rgb="FFEE0000"/>
        <rFont val="標楷體"/>
        <family val="4"/>
        <charset val="136"/>
      </rPr>
      <t>計算之稅後損益累積金額</t>
    </r>
  </si>
  <si>
    <r>
      <t>114</t>
    </r>
    <r>
      <rPr>
        <sz val="10"/>
        <color rgb="FFEE0000"/>
        <rFont val="標楷體"/>
        <family val="4"/>
        <charset val="136"/>
      </rPr>
      <t>年
稅後淨利</t>
    </r>
    <phoneticPr fontId="24" type="noConversion"/>
  </si>
  <si>
    <r>
      <rPr>
        <sz val="10"/>
        <color rgb="FFEE0000"/>
        <rFont val="標楷體"/>
        <family val="4"/>
        <charset val="136"/>
      </rPr>
      <t>初次適用日
為使資產及負債</t>
    </r>
    <r>
      <rPr>
        <sz val="10"/>
        <color rgb="FFEE0000"/>
        <rFont val="Times New Roman"/>
        <family val="1"/>
      </rPr>
      <t xml:space="preserve">AOCI </t>
    </r>
    <r>
      <rPr>
        <sz val="10"/>
        <color rgb="FFEE0000"/>
        <rFont val="標楷體"/>
        <family val="4"/>
        <charset val="136"/>
      </rPr>
      <t>金額一致之保留盈餘調整數</t>
    </r>
    <r>
      <rPr>
        <sz val="10"/>
        <color rgb="FFEE0000"/>
        <rFont val="Times New Roman"/>
        <family val="1"/>
      </rPr>
      <t>(</t>
    </r>
    <r>
      <rPr>
        <sz val="10"/>
        <color rgb="FFEE0000"/>
        <rFont val="標楷體"/>
        <family val="4"/>
        <charset val="136"/>
      </rPr>
      <t>若有</t>
    </r>
    <r>
      <rPr>
        <sz val="10"/>
        <color rgb="FFEE0000"/>
        <rFont val="Times New Roman"/>
        <family val="1"/>
      </rPr>
      <t>)</t>
    </r>
    <phoneticPr fontId="24" type="noConversion"/>
  </si>
  <si>
    <r>
      <t>IFRS17</t>
    </r>
    <r>
      <rPr>
        <sz val="10"/>
        <color rgb="FFEE0000"/>
        <rFont val="標楷體"/>
        <family val="4"/>
        <charset val="136"/>
      </rPr>
      <t xml:space="preserve">計算之稅後淨利
累積金額
</t>
    </r>
    <r>
      <rPr>
        <sz val="10"/>
        <color rgb="FFEE0000"/>
        <rFont val="Times New Roman"/>
        <family val="1"/>
      </rPr>
      <t>=(A)+(B)+(C)</t>
    </r>
    <phoneticPr fontId="24" type="noConversion"/>
  </si>
  <si>
    <r>
      <t xml:space="preserve">IFRS17
</t>
    </r>
    <r>
      <rPr>
        <sz val="10"/>
        <color rgb="FFEE0000"/>
        <rFont val="標楷體"/>
        <family val="4"/>
        <charset val="136"/>
      </rPr>
      <t>開帳日
資產</t>
    </r>
    <phoneticPr fontId="24" type="noConversion"/>
  </si>
  <si>
    <r>
      <t xml:space="preserve">IFRS17
</t>
    </r>
    <r>
      <rPr>
        <sz val="10"/>
        <color rgb="FFEE0000"/>
        <rFont val="標楷體"/>
        <family val="4"/>
        <charset val="136"/>
      </rPr>
      <t>開帳日
負債</t>
    </r>
    <phoneticPr fontId="24" type="noConversion"/>
  </si>
  <si>
    <r>
      <t xml:space="preserve">IFRS17
</t>
    </r>
    <r>
      <rPr>
        <sz val="10"/>
        <color rgb="FFEE0000"/>
        <rFont val="標楷體"/>
        <family val="4"/>
        <charset val="136"/>
      </rPr>
      <t xml:space="preserve">開帳日
業主權益
</t>
    </r>
    <r>
      <rPr>
        <sz val="10"/>
        <color rgb="FFEE0000"/>
        <rFont val="Times New Roman"/>
        <family val="1"/>
      </rPr>
      <t>=(1)-(2)</t>
    </r>
    <phoneticPr fontId="24" type="noConversion"/>
  </si>
  <si>
    <r>
      <t xml:space="preserve">IFRS17
</t>
    </r>
    <r>
      <rPr>
        <sz val="10"/>
        <color rgb="FFEE0000"/>
        <rFont val="標楷體"/>
        <family val="4"/>
        <charset val="136"/>
      </rPr>
      <t>開帳日
其他權益</t>
    </r>
    <phoneticPr fontId="24" type="noConversion"/>
  </si>
  <si>
    <r>
      <t xml:space="preserve">IFRS17
</t>
    </r>
    <r>
      <rPr>
        <sz val="10"/>
        <color rgb="FFEE0000"/>
        <rFont val="標楷體"/>
        <family val="4"/>
        <charset val="136"/>
      </rPr>
      <t xml:space="preserve">開帳日
保留盈餘
</t>
    </r>
    <r>
      <rPr>
        <sz val="10"/>
        <color rgb="FFEE0000"/>
        <rFont val="Times New Roman"/>
        <family val="1"/>
      </rPr>
      <t>=(3)-(4)</t>
    </r>
    <phoneticPr fontId="24" type="noConversion"/>
  </si>
  <si>
    <r>
      <rPr>
        <sz val="10"/>
        <color rgb="FFEE0000"/>
        <rFont val="標楷體"/>
        <family val="4"/>
        <charset val="136"/>
      </rPr>
      <t>截至開帳日
股東紅利
實際發放
累積金額</t>
    </r>
    <phoneticPr fontId="24" type="noConversion"/>
  </si>
  <si>
    <r>
      <rPr>
        <sz val="10"/>
        <color rgb="FFEE0000"/>
        <rFont val="標楷體"/>
        <family val="4"/>
        <charset val="136"/>
      </rPr>
      <t>開帳日依</t>
    </r>
    <r>
      <rPr>
        <sz val="10"/>
        <color rgb="FFEE0000"/>
        <rFont val="Times New Roman"/>
        <family val="1"/>
      </rPr>
      <t>IFRS17</t>
    </r>
    <r>
      <rPr>
        <sz val="10"/>
        <color rgb="FFEE0000"/>
        <rFont val="標楷體"/>
        <family val="4"/>
        <charset val="136"/>
      </rPr>
      <t>計算之稅後淨利累積金額</t>
    </r>
    <r>
      <rPr>
        <sz val="10"/>
        <color rgb="FFEE0000"/>
        <rFont val="Times New Roman"/>
        <family val="1"/>
      </rPr>
      <t>=(5)+(6)</t>
    </r>
  </si>
  <si>
    <r>
      <rPr>
        <sz val="10"/>
        <color rgb="FFEE0000"/>
        <rFont val="標楷體"/>
        <family val="4"/>
        <charset val="136"/>
      </rPr>
      <t>合計</t>
    </r>
    <phoneticPr fontId="24" type="noConversion"/>
  </si>
  <si>
    <r>
      <rPr>
        <sz val="10"/>
        <color rgb="FFFF0000"/>
        <rFont val="標楷體"/>
        <family val="4"/>
        <charset val="136"/>
      </rPr>
      <t>註</t>
    </r>
    <r>
      <rPr>
        <sz val="10"/>
        <color rgb="FFFF0000"/>
        <rFont val="Times New Roman"/>
        <family val="1"/>
      </rPr>
      <t>3</t>
    </r>
    <r>
      <rPr>
        <sz val="10"/>
        <color rgb="FFFF0000"/>
        <rFont val="標楷體"/>
        <family val="4"/>
        <charset val="136"/>
      </rPr>
      <t>：請說明股東紅利實際發放累積金額與</t>
    </r>
    <r>
      <rPr>
        <sz val="10"/>
        <color rgb="FFFF0000"/>
        <rFont val="Times New Roman"/>
        <family val="1"/>
      </rPr>
      <t>114</t>
    </r>
    <r>
      <rPr>
        <sz val="10"/>
        <color rgb="FFFF0000"/>
        <rFont val="標楷體"/>
        <family val="4"/>
        <charset val="136"/>
      </rPr>
      <t>年精算簽證作業指定附表</t>
    </r>
    <r>
      <rPr>
        <sz val="10"/>
        <color rgb="FFFF0000"/>
        <rFont val="Times New Roman"/>
        <family val="1"/>
      </rPr>
      <t>9-5</t>
    </r>
    <r>
      <rPr>
        <sz val="10"/>
        <color rgb="FFFF0000"/>
        <rFont val="標楷體"/>
        <family val="4"/>
        <charset val="136"/>
      </rPr>
      <t>股東實際發放紅利之一致性。</t>
    </r>
    <phoneticPr fontId="24" type="noConversion"/>
  </si>
  <si>
    <t>分紅帳戶</t>
    <phoneticPr fontId="24" type="noConversion"/>
  </si>
  <si>
    <r>
      <rPr>
        <b/>
        <sz val="14"/>
        <color rgb="FFFF0000"/>
        <rFont val="標楷體"/>
        <family val="4"/>
        <charset val="136"/>
      </rPr>
      <t>表</t>
    </r>
    <r>
      <rPr>
        <b/>
        <sz val="14"/>
        <color rgb="FFFF0000"/>
        <rFont val="Times New Roman"/>
        <family val="1"/>
      </rPr>
      <t>A-4-3</t>
    </r>
    <r>
      <rPr>
        <b/>
        <sz val="14"/>
        <color rgb="FFFF0000"/>
        <rFont val="新細明體"/>
        <family val="1"/>
        <charset val="136"/>
      </rPr>
      <t>：</t>
    </r>
    <phoneticPr fontId="24" type="noConversion"/>
  </si>
  <si>
    <r>
      <rPr>
        <sz val="12"/>
        <rFont val="標楷體"/>
        <family val="4"/>
        <charset val="136"/>
      </rPr>
      <t>其他</t>
    </r>
    <r>
      <rPr>
        <sz val="12"/>
        <rFont val="Times New Roman"/>
        <family val="1"/>
      </rPr>
      <t>(</t>
    </r>
    <r>
      <rPr>
        <sz val="12"/>
        <rFont val="標楷體"/>
        <family val="4"/>
        <charset val="136"/>
      </rPr>
      <t>請說明</t>
    </r>
    <r>
      <rPr>
        <sz val="12"/>
        <rFont val="Times New Roman"/>
        <family val="1"/>
      </rPr>
      <t>)
(</t>
    </r>
    <r>
      <rPr>
        <sz val="12"/>
        <rFont val="標楷體"/>
        <family val="4"/>
        <charset val="136"/>
      </rPr>
      <t>註</t>
    </r>
    <r>
      <rPr>
        <sz val="12"/>
        <rFont val="Times New Roman"/>
        <family val="1"/>
      </rPr>
      <t>2)</t>
    </r>
    <phoneticPr fontId="24" type="noConversion"/>
  </si>
  <si>
    <r>
      <rPr>
        <sz val="10"/>
        <color rgb="FFFF0000"/>
        <rFont val="標楷體"/>
        <family val="4"/>
        <charset val="136"/>
      </rPr>
      <t>註</t>
    </r>
    <r>
      <rPr>
        <sz val="10"/>
        <color rgb="FFFF0000"/>
        <rFont val="Times New Roman"/>
        <family val="1"/>
      </rPr>
      <t>1</t>
    </r>
    <r>
      <rPr>
        <sz val="10"/>
        <rFont val="標楷體"/>
        <family val="4"/>
        <charset val="136"/>
      </rPr>
      <t>：請依金管會最新發布接軌</t>
    </r>
    <r>
      <rPr>
        <sz val="10"/>
        <rFont val="Times New Roman"/>
        <family val="1"/>
      </rPr>
      <t>IFRS17</t>
    </r>
    <r>
      <rPr>
        <sz val="10"/>
        <rFont val="標楷體"/>
        <family val="4"/>
        <charset val="136"/>
      </rPr>
      <t>適用之「保險業各種準備金提存辦法」規定計算各項其他準備。</t>
    </r>
    <phoneticPr fontId="24" type="noConversion"/>
  </si>
  <si>
    <r>
      <rPr>
        <sz val="10"/>
        <color rgb="FFFF0000"/>
        <rFont val="標楷體"/>
        <family val="4"/>
        <charset val="136"/>
      </rPr>
      <t>註</t>
    </r>
    <r>
      <rPr>
        <sz val="10"/>
        <color rgb="FFFF0000"/>
        <rFont val="Times New Roman"/>
        <family val="1"/>
      </rPr>
      <t>2</t>
    </r>
    <r>
      <rPr>
        <sz val="10"/>
        <rFont val="標楷體"/>
        <family val="4"/>
        <charset val="136"/>
      </rPr>
      <t>：基於業務屬性所提存之其他準備，權益項下若有其他項目，相關說明請填列於下方。</t>
    </r>
    <phoneticPr fontId="24" type="noConversion"/>
  </si>
  <si>
    <r>
      <rPr>
        <b/>
        <sz val="14"/>
        <color rgb="FFFF0000"/>
        <rFont val="標楷體"/>
        <family val="4"/>
        <charset val="136"/>
      </rPr>
      <t>表</t>
    </r>
    <r>
      <rPr>
        <b/>
        <sz val="14"/>
        <color rgb="FFFF0000"/>
        <rFont val="Times New Roman"/>
        <family val="1"/>
      </rPr>
      <t>A-4-4</t>
    </r>
    <r>
      <rPr>
        <b/>
        <sz val="14"/>
        <color rgb="FFFF0000"/>
        <rFont val="新細明體"/>
        <family val="1"/>
        <charset val="136"/>
      </rPr>
      <t>：</t>
    </r>
    <phoneticPr fontId="24" type="noConversion"/>
  </si>
  <si>
    <r>
      <rPr>
        <sz val="14"/>
        <color indexed="8"/>
        <rFont val="標楷體"/>
        <family val="4"/>
        <charset val="136"/>
      </rPr>
      <t>編號</t>
    </r>
  </si>
  <si>
    <r>
      <rPr>
        <sz val="14"/>
        <color indexed="8"/>
        <rFont val="標楷體"/>
        <family val="4"/>
        <charset val="136"/>
      </rPr>
      <t>表格</t>
    </r>
  </si>
  <si>
    <r>
      <rPr>
        <sz val="12"/>
        <rFont val="標楷體"/>
        <family val="4"/>
        <charset val="136"/>
      </rPr>
      <t>商品名稱</t>
    </r>
    <phoneticPr fontId="24" type="noConversion"/>
  </si>
  <si>
    <r>
      <rPr>
        <sz val="12"/>
        <rFont val="標楷體"/>
        <family val="4"/>
        <charset val="136"/>
      </rPr>
      <t xml:space="preserve">分離帳戶
保費收入現值
</t>
    </r>
    <r>
      <rPr>
        <sz val="12"/>
        <rFont val="Times New Roman"/>
        <family val="1"/>
      </rPr>
      <t>(6)</t>
    </r>
    <phoneticPr fontId="24" type="noConversion"/>
  </si>
  <si>
    <r>
      <rPr>
        <sz val="12"/>
        <rFont val="標楷體"/>
        <family val="4"/>
        <charset val="136"/>
      </rPr>
      <t>邊際利潤</t>
    </r>
    <r>
      <rPr>
        <sz val="12"/>
        <rFont val="Times New Roman"/>
        <family val="1"/>
      </rPr>
      <t xml:space="preserve"> 
(</t>
    </r>
    <r>
      <rPr>
        <sz val="12"/>
        <rFont val="標楷體"/>
        <family val="4"/>
        <charset val="136"/>
      </rPr>
      <t>一般帳戶</t>
    </r>
    <r>
      <rPr>
        <sz val="12"/>
        <rFont val="Times New Roman"/>
        <family val="1"/>
      </rPr>
      <t>)
(7)=(4)/(5)</t>
    </r>
    <phoneticPr fontId="24" type="noConversion"/>
  </si>
  <si>
    <r>
      <rPr>
        <sz val="12"/>
        <rFont val="標楷體"/>
        <family val="4"/>
        <charset val="136"/>
      </rPr>
      <t xml:space="preserve">邊際利潤
</t>
    </r>
    <r>
      <rPr>
        <sz val="12"/>
        <rFont val="Times New Roman"/>
        <family val="1"/>
      </rPr>
      <t>(</t>
    </r>
    <r>
      <rPr>
        <sz val="12"/>
        <rFont val="標楷體"/>
        <family val="4"/>
        <charset val="136"/>
      </rPr>
      <t>分離帳戶</t>
    </r>
    <r>
      <rPr>
        <sz val="12"/>
        <rFont val="Times New Roman"/>
        <family val="1"/>
      </rPr>
      <t xml:space="preserve">)
(8)=(4)/(6) </t>
    </r>
    <phoneticPr fontId="24" type="noConversion"/>
  </si>
  <si>
    <r>
      <rPr>
        <sz val="12"/>
        <rFont val="標楷體"/>
        <family val="4"/>
        <charset val="136"/>
      </rPr>
      <t xml:space="preserve">風險
調整
</t>
    </r>
    <r>
      <rPr>
        <sz val="12"/>
        <rFont val="Times New Roman"/>
        <family val="1"/>
      </rPr>
      <t>(2)</t>
    </r>
    <phoneticPr fontId="24" type="noConversion"/>
  </si>
  <si>
    <r>
      <rPr>
        <sz val="10"/>
        <color rgb="FFFF0000"/>
        <rFont val="標楷體"/>
        <family val="4"/>
        <charset val="136"/>
      </rPr>
      <t>註</t>
    </r>
    <r>
      <rPr>
        <sz val="10"/>
        <color rgb="FFFF0000"/>
        <rFont val="Times New Roman"/>
        <family val="1"/>
      </rPr>
      <t>2</t>
    </r>
    <r>
      <rPr>
        <sz val="10"/>
        <rFont val="標楷體"/>
        <family val="4"/>
        <charset val="136"/>
      </rPr>
      <t>：投保日合約服務邊際</t>
    </r>
    <r>
      <rPr>
        <sz val="10"/>
        <rFont val="Times New Roman"/>
        <family val="1"/>
      </rPr>
      <t>=Max(-(</t>
    </r>
    <r>
      <rPr>
        <sz val="10"/>
        <rFont val="標楷體"/>
        <family val="4"/>
        <charset val="136"/>
      </rPr>
      <t>最佳估計負債</t>
    </r>
    <r>
      <rPr>
        <sz val="10"/>
        <rFont val="Times New Roman"/>
        <family val="1"/>
      </rPr>
      <t>+</t>
    </r>
    <r>
      <rPr>
        <sz val="10"/>
        <rFont val="標楷體"/>
        <family val="4"/>
        <charset val="136"/>
      </rPr>
      <t>風險調整</t>
    </r>
    <r>
      <rPr>
        <sz val="10"/>
        <rFont val="Times New Roman"/>
        <family val="1"/>
      </rPr>
      <t>),0)</t>
    </r>
    <r>
      <rPr>
        <sz val="10"/>
        <rFont val="標楷體"/>
        <family val="4"/>
        <charset val="136"/>
      </rPr>
      <t>。</t>
    </r>
    <phoneticPr fontId="24" type="noConversion"/>
  </si>
  <si>
    <r>
      <rPr>
        <sz val="10"/>
        <color rgb="FFFF0000"/>
        <rFont val="標楷體"/>
        <family val="4"/>
        <charset val="136"/>
      </rPr>
      <t>註</t>
    </r>
    <r>
      <rPr>
        <sz val="10"/>
        <color rgb="FFFF0000"/>
        <rFont val="Times New Roman"/>
        <family val="1"/>
      </rPr>
      <t>3</t>
    </r>
    <r>
      <rPr>
        <sz val="10"/>
        <rFont val="標楷體"/>
        <family val="4"/>
        <charset val="136"/>
      </rPr>
      <t>：投資型商品請提供一般帳戶保費收入現值及分離帳戶保費收入現值，並請分別計算邊際利潤。</t>
    </r>
    <phoneticPr fontId="24" type="noConversion"/>
  </si>
  <si>
    <r>
      <rPr>
        <sz val="10"/>
        <rFont val="標楷體"/>
        <family val="4"/>
        <charset val="136"/>
      </rPr>
      <t>註</t>
    </r>
    <r>
      <rPr>
        <sz val="10"/>
        <rFont val="Times New Roman"/>
        <family val="1"/>
      </rPr>
      <t>4</t>
    </r>
    <r>
      <rPr>
        <sz val="10"/>
        <rFont val="標楷體"/>
        <family val="4"/>
        <charset val="136"/>
      </rPr>
      <t>：總計合約服務邊際統一定義</t>
    </r>
    <r>
      <rPr>
        <sz val="10"/>
        <rFont val="Times New Roman"/>
        <family val="1"/>
      </rPr>
      <t>=Max(-</t>
    </r>
    <r>
      <rPr>
        <sz val="10"/>
        <rFont val="標楷體"/>
        <family val="4"/>
        <charset val="136"/>
      </rPr>
      <t>履約現金流量總計</t>
    </r>
    <r>
      <rPr>
        <sz val="10"/>
        <rFont val="Times New Roman"/>
        <family val="1"/>
      </rPr>
      <t>,0)</t>
    </r>
    <r>
      <rPr>
        <sz val="10"/>
        <rFont val="標楷體"/>
        <family val="4"/>
        <charset val="136"/>
      </rPr>
      <t>。</t>
    </r>
    <phoneticPr fontId="24" type="noConversion"/>
  </si>
  <si>
    <r>
      <rPr>
        <sz val="10"/>
        <rFont val="標楷體"/>
        <family val="4"/>
        <charset val="136"/>
      </rPr>
      <t>註</t>
    </r>
    <r>
      <rPr>
        <sz val="10"/>
        <rFont val="Times New Roman"/>
        <family val="1"/>
      </rPr>
      <t>5</t>
    </r>
    <r>
      <rPr>
        <sz val="10"/>
        <rFont val="標楷體"/>
        <family val="4"/>
        <charset val="136"/>
      </rPr>
      <t>：總計為上述商品總和，但合約服務邊際總計依照註</t>
    </r>
    <r>
      <rPr>
        <sz val="10"/>
        <rFont val="Times New Roman"/>
        <family val="1"/>
      </rPr>
      <t>4</t>
    </r>
    <r>
      <rPr>
        <sz val="10"/>
        <rFont val="標楷體"/>
        <family val="4"/>
        <charset val="136"/>
      </rPr>
      <t>辦理。</t>
    </r>
    <phoneticPr fontId="24" type="noConversion"/>
  </si>
  <si>
    <r>
      <rPr>
        <sz val="10"/>
        <rFont val="標楷體"/>
        <family val="4"/>
        <charset val="136"/>
      </rPr>
      <t>註</t>
    </r>
    <r>
      <rPr>
        <sz val="10"/>
        <rFont val="Times New Roman"/>
        <family val="1"/>
      </rPr>
      <t>6</t>
    </r>
    <r>
      <rPr>
        <sz val="10"/>
        <rFont val="標楷體"/>
        <family val="4"/>
        <charset val="136"/>
      </rPr>
      <t>：本表格統一規定為包含保單借款之履約現金流量。</t>
    </r>
    <phoneticPr fontId="24" type="noConversion"/>
  </si>
  <si>
    <r>
      <rPr>
        <sz val="10"/>
        <rFont val="標楷體"/>
        <family val="4"/>
        <charset val="136"/>
      </rPr>
      <t>單位：新臺幣千元</t>
    </r>
    <phoneticPr fontId="24" type="noConversion"/>
  </si>
  <si>
    <r>
      <rPr>
        <b/>
        <sz val="14"/>
        <color rgb="FFFF0000"/>
        <rFont val="標楷體"/>
        <family val="4"/>
        <charset val="136"/>
      </rPr>
      <t>表</t>
    </r>
    <r>
      <rPr>
        <b/>
        <sz val="14"/>
        <color rgb="FFFF0000"/>
        <rFont val="Times New Roman"/>
        <family val="1"/>
      </rPr>
      <t>B-2</t>
    </r>
    <r>
      <rPr>
        <b/>
        <sz val="14"/>
        <color rgb="FFFF0000"/>
        <rFont val="標楷體"/>
        <family val="4"/>
        <charset val="136"/>
      </rPr>
      <t>：</t>
    </r>
    <phoneticPr fontId="24" type="noConversion"/>
  </si>
  <si>
    <t>註：請說明成為虧損性合約群組之原因，並提具相關精算意見供公司內部保險商品管理小組作為保險商品定價合理性分析檢視項目之參考。</t>
    <phoneticPr fontId="24" type="noConversion"/>
  </si>
  <si>
    <r>
      <rPr>
        <b/>
        <sz val="14"/>
        <color rgb="FFFF0000"/>
        <rFont val="標楷體"/>
        <family val="4"/>
        <charset val="136"/>
      </rPr>
      <t>表</t>
    </r>
    <r>
      <rPr>
        <b/>
        <sz val="14"/>
        <color rgb="FFFF0000"/>
        <rFont val="Times New Roman"/>
        <family val="1"/>
      </rPr>
      <t>C-1</t>
    </r>
    <r>
      <rPr>
        <b/>
        <sz val="14"/>
        <color rgb="FFFF0000"/>
        <rFont val="標楷體"/>
        <family val="4"/>
        <charset val="136"/>
      </rPr>
      <t>：</t>
    </r>
    <r>
      <rPr>
        <b/>
        <sz val="14"/>
        <color rgb="FFFF0000"/>
        <rFont val="Times New Roman"/>
        <family val="1"/>
      </rPr>
      <t xml:space="preserve"> </t>
    </r>
    <phoneticPr fontId="24" type="noConversion"/>
  </si>
  <si>
    <r>
      <rPr>
        <b/>
        <sz val="14"/>
        <rFont val="標楷體"/>
        <family val="4"/>
        <charset val="136"/>
      </rPr>
      <t>資產負債存續期間分析</t>
    </r>
    <r>
      <rPr>
        <b/>
        <sz val="14"/>
        <rFont val="Times New Roman"/>
        <family val="1"/>
      </rPr>
      <t>-</t>
    </r>
    <r>
      <rPr>
        <b/>
        <sz val="14"/>
        <rFont val="標楷體"/>
        <family val="4"/>
        <charset val="136"/>
      </rPr>
      <t>有效存續期間分析</t>
    </r>
    <phoneticPr fontId="24" type="noConversion"/>
  </si>
  <si>
    <r>
      <rPr>
        <b/>
        <sz val="14"/>
        <rFont val="標楷體"/>
        <family val="4"/>
        <charset val="136"/>
      </rPr>
      <t>資產負債存續期間分析</t>
    </r>
    <r>
      <rPr>
        <b/>
        <sz val="14"/>
        <rFont val="Times New Roman"/>
        <family val="1"/>
      </rPr>
      <t>-</t>
    </r>
    <r>
      <rPr>
        <b/>
        <sz val="14"/>
        <rFont val="標楷體"/>
        <family val="4"/>
        <charset val="136"/>
      </rPr>
      <t>關鍵存續期間分析</t>
    </r>
    <phoneticPr fontId="24" type="noConversion"/>
  </si>
  <si>
    <r>
      <rPr>
        <sz val="10"/>
        <rFont val="標楷體"/>
        <family val="4"/>
        <charset val="136"/>
      </rPr>
      <t>註</t>
    </r>
    <r>
      <rPr>
        <sz val="10"/>
        <rFont val="Times New Roman"/>
        <family val="4"/>
      </rPr>
      <t>1</t>
    </r>
    <r>
      <rPr>
        <sz val="10"/>
        <rFont val="標楷體"/>
        <family val="4"/>
        <charset val="136"/>
      </rPr>
      <t>：各公司可考量區隔資產之規模及資產負債管理策略自行決定填列之區隔資產。</t>
    </r>
    <phoneticPr fontId="24" type="noConversion"/>
  </si>
  <si>
    <r>
      <rPr>
        <sz val="10"/>
        <rFont val="標楷體"/>
        <family val="4"/>
        <charset val="136"/>
      </rPr>
      <t>註</t>
    </r>
    <r>
      <rPr>
        <sz val="10"/>
        <rFont val="Times New Roman"/>
        <family val="1"/>
      </rPr>
      <t>2</t>
    </r>
    <r>
      <rPr>
        <sz val="10"/>
        <rFont val="標楷體"/>
        <family val="4"/>
        <charset val="136"/>
      </rPr>
      <t>：請公司自行提出不同幣別維度之資產與負債匹配分析。</t>
    </r>
    <phoneticPr fontId="24" type="noConversion"/>
  </si>
  <si>
    <t>B</t>
    <phoneticPr fontId="24" type="noConversion"/>
  </si>
  <si>
    <r>
      <rPr>
        <sz val="12"/>
        <color rgb="FFFF0000"/>
        <rFont val="標楷體"/>
        <family val="4"/>
        <charset val="136"/>
      </rPr>
      <t>盈餘轉增資</t>
    </r>
    <phoneticPr fontId="24" type="noConversion"/>
  </si>
  <si>
    <r>
      <t>(</t>
    </r>
    <r>
      <rPr>
        <sz val="10"/>
        <rFont val="標楷體"/>
        <family val="4"/>
        <charset val="136"/>
      </rPr>
      <t>單位：新台幣億元</t>
    </r>
    <r>
      <rPr>
        <sz val="10"/>
        <rFont val="Times New Roman"/>
        <family val="1"/>
      </rPr>
      <t>/%)</t>
    </r>
  </si>
  <si>
    <r>
      <rPr>
        <sz val="12"/>
        <rFont val="標楷體"/>
        <family val="4"/>
        <charset val="136"/>
      </rPr>
      <t>銷售時適用責準金利率</t>
    </r>
    <phoneticPr fontId="24" type="noConversion"/>
  </si>
  <si>
    <r>
      <rPr>
        <sz val="12"/>
        <rFont val="標楷體"/>
        <family val="4"/>
        <charset val="136"/>
      </rPr>
      <t>註：高利率保單係指符合上表條件的保單，不包含其附加契約。</t>
    </r>
    <phoneticPr fontId="24" type="noConversion"/>
  </si>
  <si>
    <r>
      <rPr>
        <sz val="12"/>
        <color rgb="FFFF0000"/>
        <rFont val="標楷體"/>
        <family val="4"/>
        <charset val="136"/>
      </rPr>
      <t>各年度美元對台幣匯率假設基礎</t>
    </r>
    <phoneticPr fontId="24" type="noConversion"/>
  </si>
  <si>
    <r>
      <t>115</t>
    </r>
    <r>
      <rPr>
        <sz val="12"/>
        <color rgb="FFFF0000"/>
        <rFont val="標楷體"/>
        <family val="4"/>
        <charset val="136"/>
      </rPr>
      <t>年</t>
    </r>
    <phoneticPr fontId="24" type="noConversion"/>
  </si>
  <si>
    <r>
      <t>118</t>
    </r>
    <r>
      <rPr>
        <sz val="12"/>
        <color rgb="FFFF0000"/>
        <rFont val="標楷體"/>
        <family val="4"/>
        <charset val="136"/>
      </rPr>
      <t>年</t>
    </r>
  </si>
  <si>
    <r>
      <t>119</t>
    </r>
    <r>
      <rPr>
        <sz val="12"/>
        <color rgb="FFFF0000"/>
        <rFont val="標楷體"/>
        <family val="4"/>
        <charset val="136"/>
      </rPr>
      <t>年</t>
    </r>
  </si>
  <si>
    <r>
      <rPr>
        <sz val="12"/>
        <color rgb="FFFF0000"/>
        <rFont val="標楷體"/>
        <family val="4"/>
        <charset val="136"/>
      </rPr>
      <t>美元對台幣匯率假設基礎</t>
    </r>
    <phoneticPr fontId="24" type="noConversion"/>
  </si>
  <si>
    <r>
      <rPr>
        <sz val="12"/>
        <rFont val="標楷體"/>
        <family val="4"/>
        <charset val="136"/>
      </rPr>
      <t>未分配
盈餘</t>
    </r>
    <phoneticPr fontId="24" type="noConversion"/>
  </si>
  <si>
    <r>
      <rPr>
        <sz val="12"/>
        <rFont val="標楷體"/>
        <family val="4"/>
        <charset val="136"/>
      </rPr>
      <t>特別
盈餘公積</t>
    </r>
    <phoneticPr fontId="24" type="noConversion"/>
  </si>
  <si>
    <r>
      <rPr>
        <sz val="12"/>
        <rFont val="標楷體"/>
        <family val="4"/>
        <charset val="136"/>
      </rPr>
      <t>法定
盈餘公積</t>
    </r>
    <phoneticPr fontId="24" type="noConversion"/>
  </si>
  <si>
    <r>
      <rPr>
        <sz val="12"/>
        <rFont val="標楷體"/>
        <family val="4"/>
        <charset val="136"/>
      </rPr>
      <t>其他調整數</t>
    </r>
    <phoneticPr fontId="24" type="noConversion"/>
  </si>
  <si>
    <r>
      <rPr>
        <sz val="12"/>
        <rFont val="標楷體"/>
        <family val="4"/>
        <charset val="136"/>
      </rPr>
      <t>註</t>
    </r>
    <r>
      <rPr>
        <sz val="12"/>
        <rFont val="Times New Roman"/>
        <family val="1"/>
      </rPr>
      <t>1</t>
    </r>
    <r>
      <rPr>
        <sz val="12"/>
        <rFont val="標楷體"/>
        <family val="4"/>
        <charset val="136"/>
      </rPr>
      <t>：</t>
    </r>
    <r>
      <rPr>
        <sz val="12"/>
        <rFont val="Times New Roman"/>
        <family val="1"/>
      </rPr>
      <t>AC</t>
    </r>
    <r>
      <rPr>
        <sz val="12"/>
        <rFont val="標楷體"/>
        <family val="4"/>
        <charset val="136"/>
      </rPr>
      <t>類資產重分類至</t>
    </r>
    <r>
      <rPr>
        <sz val="12"/>
        <rFont val="Times New Roman"/>
        <family val="1"/>
      </rPr>
      <t>FVTPL</t>
    </r>
    <r>
      <rPr>
        <sz val="12"/>
        <rFont val="標楷體"/>
        <family val="4"/>
        <charset val="136"/>
      </rPr>
      <t>之比例＝</t>
    </r>
    <r>
      <rPr>
        <sz val="12"/>
        <rFont val="Times New Roman"/>
        <family val="1"/>
      </rPr>
      <t>AC</t>
    </r>
    <r>
      <rPr>
        <sz val="12"/>
        <rFont val="標楷體"/>
        <family val="4"/>
        <charset val="136"/>
      </rPr>
      <t>類資產重分類至</t>
    </r>
    <r>
      <rPr>
        <sz val="12"/>
        <rFont val="Times New Roman"/>
        <family val="1"/>
      </rPr>
      <t>FVTPL</t>
    </r>
    <r>
      <rPr>
        <sz val="12"/>
        <rFont val="標楷體"/>
        <family val="4"/>
        <charset val="136"/>
      </rPr>
      <t>之未實現餘額數</t>
    </r>
    <r>
      <rPr>
        <sz val="12"/>
        <rFont val="Times New Roman"/>
        <family val="1"/>
      </rPr>
      <t>÷</t>
    </r>
    <r>
      <rPr>
        <sz val="12"/>
        <rFont val="標楷體"/>
        <family val="4"/>
        <charset val="136"/>
      </rPr>
      <t>重分類前</t>
    </r>
    <r>
      <rPr>
        <sz val="12"/>
        <rFont val="Times New Roman"/>
        <family val="1"/>
      </rPr>
      <t>AC</t>
    </r>
    <r>
      <rPr>
        <sz val="12"/>
        <rFont val="標楷體"/>
        <family val="4"/>
        <charset val="136"/>
      </rPr>
      <t>類資產未實現餘額數。</t>
    </r>
    <phoneticPr fontId="72" type="noConversion"/>
  </si>
  <si>
    <r>
      <rPr>
        <sz val="12"/>
        <rFont val="標楷體"/>
        <family val="4"/>
        <charset val="136"/>
      </rPr>
      <t>註</t>
    </r>
    <r>
      <rPr>
        <sz val="12"/>
        <rFont val="Times New Roman"/>
        <family val="1"/>
      </rPr>
      <t>2</t>
    </r>
    <r>
      <rPr>
        <sz val="12"/>
        <rFont val="標楷體"/>
        <family val="4"/>
        <charset val="136"/>
      </rPr>
      <t>：其他調整數包含</t>
    </r>
    <r>
      <rPr>
        <sz val="12"/>
        <rFont val="Times New Roman"/>
        <family val="1"/>
      </rPr>
      <t>(1)</t>
    </r>
    <r>
      <rPr>
        <sz val="12"/>
        <rFont val="標楷體"/>
        <family val="4"/>
        <charset val="136"/>
      </rPr>
      <t>指定用途或報主管機關同意之提列於特別盈餘公積項下強化準備金；</t>
    </r>
    <r>
      <rPr>
        <sz val="12"/>
        <rFont val="Times New Roman"/>
        <family val="1"/>
      </rPr>
      <t>(2)</t>
    </r>
    <r>
      <rPr>
        <sz val="12"/>
        <rFont val="標楷體"/>
        <family val="4"/>
        <charset val="136"/>
      </rPr>
      <t>投資性不動產後續衡量選用公允價值模式之影響數</t>
    </r>
    <r>
      <rPr>
        <sz val="12"/>
        <rFont val="Times New Roman"/>
        <family val="1"/>
      </rPr>
      <t>(</t>
    </r>
    <r>
      <rPr>
        <sz val="12"/>
        <rFont val="標楷體"/>
        <family val="4"/>
        <charset val="136"/>
      </rPr>
      <t>後續衡量尚未選用公允價值模式者</t>
    </r>
    <r>
      <rPr>
        <sz val="12"/>
        <rFont val="Times New Roman"/>
        <family val="1"/>
      </rPr>
      <t>)</t>
    </r>
    <r>
      <rPr>
        <sz val="12"/>
        <rFont val="標楷體"/>
        <family val="4"/>
        <charset val="136"/>
      </rPr>
      <t>；</t>
    </r>
    <r>
      <rPr>
        <sz val="12"/>
        <rFont val="Times New Roman"/>
        <family val="1"/>
      </rPr>
      <t>(3)</t>
    </r>
    <r>
      <rPr>
        <sz val="12"/>
        <rFont val="標楷體"/>
        <family val="4"/>
        <charset val="136"/>
      </rPr>
      <t>所得稅之影響數；</t>
    </r>
    <r>
      <rPr>
        <sz val="12"/>
        <rFont val="Times New Roman"/>
        <family val="1"/>
      </rPr>
      <t>(4)</t>
    </r>
    <r>
      <rPr>
        <sz val="12"/>
        <rFont val="標楷體"/>
        <family val="4"/>
        <charset val="136"/>
      </rPr>
      <t>終止覆蓋法結轉累積其他綜合損益至保留盈餘；</t>
    </r>
    <r>
      <rPr>
        <sz val="12"/>
        <rFont val="Times New Roman"/>
        <family val="1"/>
      </rPr>
      <t>(5)</t>
    </r>
    <r>
      <rPr>
        <sz val="12"/>
        <rFont val="標楷體"/>
        <family val="4"/>
        <charset val="136"/>
      </rPr>
      <t>其他</t>
    </r>
    <r>
      <rPr>
        <sz val="12"/>
        <rFont val="Times New Roman"/>
        <family val="1"/>
      </rPr>
      <t>(</t>
    </r>
    <r>
      <rPr>
        <sz val="12"/>
        <rFont val="標楷體"/>
        <family val="4"/>
        <charset val="136"/>
      </rPr>
      <t>請加註說明</t>
    </r>
    <r>
      <rPr>
        <sz val="12"/>
        <rFont val="Times New Roman"/>
        <family val="1"/>
      </rPr>
      <t>)</t>
    </r>
    <r>
      <rPr>
        <sz val="12"/>
        <rFont val="標楷體"/>
        <family val="4"/>
        <charset val="136"/>
      </rPr>
      <t>。</t>
    </r>
    <phoneticPr fontId="24" type="noConversion"/>
  </si>
  <si>
    <r>
      <rPr>
        <sz val="12"/>
        <color theme="1"/>
        <rFont val="標楷體"/>
        <family val="4"/>
        <charset val="136"/>
      </rPr>
      <t>自有
資本</t>
    </r>
    <phoneticPr fontId="24" type="noConversion"/>
  </si>
  <si>
    <r>
      <rPr>
        <sz val="12"/>
        <color theme="1"/>
        <rFont val="標楷體"/>
        <family val="4"/>
        <charset val="136"/>
      </rPr>
      <t>風險
資本</t>
    </r>
    <phoneticPr fontId="24" type="noConversion"/>
  </si>
  <si>
    <r>
      <rPr>
        <b/>
        <sz val="12"/>
        <color rgb="FFFF0000"/>
        <rFont val="標楷體"/>
        <family val="4"/>
        <charset val="136"/>
      </rPr>
      <t>公司應評估調整商品規劃、盈餘保留規劃及增資規劃及選擇性過渡措施，並於過渡期間逐步達成過渡前資本適足率</t>
    </r>
    <r>
      <rPr>
        <b/>
        <sz val="12"/>
        <color rgb="FFFF0000"/>
        <rFont val="Times New Roman"/>
        <family val="1"/>
      </rPr>
      <t>100%</t>
    </r>
    <r>
      <rPr>
        <b/>
        <sz val="12"/>
        <color rgb="FFFF0000"/>
        <rFont val="標楷體"/>
        <family val="4"/>
        <charset val="136"/>
      </rPr>
      <t>之目標。</t>
    </r>
    <phoneticPr fontId="24" type="noConversion"/>
  </si>
  <si>
    <r>
      <t>IFRS17</t>
    </r>
    <r>
      <rPr>
        <sz val="12"/>
        <rFont val="標楷體"/>
        <family val="4"/>
        <charset val="136"/>
      </rPr>
      <t>下淨值比率</t>
    </r>
    <phoneticPr fontId="24" type="noConversion"/>
  </si>
  <si>
    <r>
      <t>IFRS17</t>
    </r>
    <r>
      <rPr>
        <sz val="12"/>
        <rFont val="標楷體"/>
        <family val="4"/>
        <charset val="136"/>
      </rPr>
      <t>下淨值比率達</t>
    </r>
    <r>
      <rPr>
        <sz val="12"/>
        <rFont val="Times New Roman"/>
        <family val="1"/>
      </rPr>
      <t>3%</t>
    </r>
    <r>
      <rPr>
        <sz val="12"/>
        <rFont val="標楷體"/>
        <family val="4"/>
        <charset val="136"/>
      </rPr>
      <t>之資本缺口</t>
    </r>
    <phoneticPr fontId="24" type="noConversion"/>
  </si>
  <si>
    <r>
      <t xml:space="preserve">(1)IFRS17   </t>
    </r>
    <r>
      <rPr>
        <sz val="12"/>
        <color rgb="FFFF0000"/>
        <rFont val="標楷體"/>
        <family val="4"/>
        <charset val="136"/>
      </rPr>
      <t>負債</t>
    </r>
    <phoneticPr fontId="24" type="noConversion"/>
  </si>
  <si>
    <r>
      <rPr>
        <sz val="12"/>
        <color rgb="FFFF0000"/>
        <rFont val="標楷體"/>
        <family val="4"/>
        <charset val="136"/>
      </rPr>
      <t>保險合約負債</t>
    </r>
    <phoneticPr fontId="24" type="noConversion"/>
  </si>
  <si>
    <r>
      <rPr>
        <sz val="12"/>
        <color rgb="FFFF0000"/>
        <rFont val="標楷體"/>
        <family val="4"/>
        <charset val="136"/>
      </rPr>
      <t>再保險合約負債</t>
    </r>
    <phoneticPr fontId="24" type="noConversion"/>
  </si>
  <si>
    <r>
      <rPr>
        <sz val="12"/>
        <color rgb="FFFF0000"/>
        <rFont val="標楷體"/>
        <family val="4"/>
        <charset val="136"/>
      </rPr>
      <t>投資合約透過損益按公允價值衡量之金融負債</t>
    </r>
    <phoneticPr fontId="24" type="noConversion"/>
  </si>
  <si>
    <r>
      <rPr>
        <sz val="12"/>
        <color rgb="FFFF0000"/>
        <rFont val="標楷體"/>
        <family val="4"/>
        <charset val="136"/>
      </rPr>
      <t>投資合約按攤銷後成本衡量之金融負債</t>
    </r>
    <phoneticPr fontId="24" type="noConversion"/>
  </si>
  <si>
    <r>
      <rPr>
        <sz val="12"/>
        <color rgb="FFFF0000"/>
        <rFont val="標楷體"/>
        <family val="4"/>
        <charset val="136"/>
      </rPr>
      <t>死利差互抵準備金</t>
    </r>
    <phoneticPr fontId="24" type="noConversion"/>
  </si>
  <si>
    <r>
      <rPr>
        <sz val="12"/>
        <color rgb="FFFF0000"/>
        <rFont val="標楷體"/>
        <family val="4"/>
        <charset val="136"/>
      </rPr>
      <t>外匯價格準備金</t>
    </r>
    <phoneticPr fontId="24" type="noConversion"/>
  </si>
  <si>
    <r>
      <rPr>
        <sz val="12"/>
        <color rgb="FFFF0000"/>
        <rFont val="標楷體"/>
        <family val="4"/>
        <charset val="136"/>
      </rPr>
      <t>應付帳款</t>
    </r>
    <phoneticPr fontId="24" type="noConversion"/>
  </si>
  <si>
    <r>
      <rPr>
        <sz val="12"/>
        <color rgb="FFFF0000"/>
        <rFont val="標楷體"/>
        <family val="4"/>
        <charset val="136"/>
      </rPr>
      <t>應付債券</t>
    </r>
    <phoneticPr fontId="24" type="noConversion"/>
  </si>
  <si>
    <r>
      <rPr>
        <sz val="12"/>
        <color rgb="FFFF0000"/>
        <rFont val="標楷體"/>
        <family val="4"/>
        <charset val="136"/>
      </rPr>
      <t>本期所得稅負債</t>
    </r>
    <phoneticPr fontId="24" type="noConversion"/>
  </si>
  <si>
    <r>
      <rPr>
        <sz val="12"/>
        <color rgb="FFFF0000"/>
        <rFont val="標楷體"/>
        <family val="4"/>
        <charset val="136"/>
      </rPr>
      <t>遞延所得稅負債</t>
    </r>
    <phoneticPr fontId="24" type="noConversion"/>
  </si>
  <si>
    <r>
      <t>(2)IFRS17</t>
    </r>
    <r>
      <rPr>
        <sz val="12"/>
        <rFont val="標楷體"/>
        <family val="4"/>
        <charset val="136"/>
      </rPr>
      <t>淨值</t>
    </r>
    <phoneticPr fontId="24" type="noConversion"/>
  </si>
  <si>
    <r>
      <t>(3)</t>
    </r>
    <r>
      <rPr>
        <sz val="12"/>
        <rFont val="標楷體"/>
        <family val="4"/>
        <charset val="136"/>
      </rPr>
      <t>投資型商品專設帳簿之資產</t>
    </r>
    <phoneticPr fontId="24" type="noConversion"/>
  </si>
  <si>
    <r>
      <rPr>
        <sz val="12"/>
        <color rgb="FFFF0000"/>
        <rFont val="標楷體"/>
        <family val="4"/>
        <charset val="136"/>
      </rPr>
      <t>服務合約負債</t>
    </r>
    <r>
      <rPr>
        <sz val="12"/>
        <color rgb="FFFF0000"/>
        <rFont val="Times New Roman"/>
        <family val="1"/>
      </rPr>
      <t>(</t>
    </r>
    <r>
      <rPr>
        <sz val="12"/>
        <color rgb="FFFF0000"/>
        <rFont val="標楷體"/>
        <family val="4"/>
        <charset val="136"/>
      </rPr>
      <t>含退款負債</t>
    </r>
    <r>
      <rPr>
        <sz val="12"/>
        <color rgb="FFFF0000"/>
        <rFont val="Times New Roman"/>
        <family val="1"/>
      </rPr>
      <t>)</t>
    </r>
    <phoneticPr fontId="24" type="noConversion"/>
  </si>
  <si>
    <r>
      <rPr>
        <sz val="12"/>
        <color rgb="FFFF0000"/>
        <rFont val="標楷體"/>
        <family val="4"/>
        <charset val="136"/>
      </rPr>
      <t>其他</t>
    </r>
    <r>
      <rPr>
        <sz val="12"/>
        <color rgb="FFFF0000"/>
        <rFont val="Times New Roman"/>
        <family val="1"/>
      </rPr>
      <t>(</t>
    </r>
    <r>
      <rPr>
        <sz val="12"/>
        <color rgb="FFFF0000"/>
        <rFont val="標楷體"/>
        <family val="4"/>
        <charset val="136"/>
      </rPr>
      <t>請說明</t>
    </r>
    <r>
      <rPr>
        <sz val="12"/>
        <color rgb="FFFF0000"/>
        <rFont val="Times New Roman"/>
        <family val="1"/>
      </rPr>
      <t>)</t>
    </r>
    <phoneticPr fontId="24" type="noConversion"/>
  </si>
  <si>
    <r>
      <t>(4)IFRS17</t>
    </r>
    <r>
      <rPr>
        <sz val="12"/>
        <rFont val="標楷體"/>
        <family val="4"/>
        <charset val="136"/>
      </rPr>
      <t>下不含投資型保險專設帳簿之資產總額</t>
    </r>
    <r>
      <rPr>
        <sz val="12"/>
        <rFont val="Times New Roman"/>
        <family val="1"/>
      </rPr>
      <t>=(1)+(2)-(3)</t>
    </r>
    <phoneticPr fontId="24" type="noConversion"/>
  </si>
  <si>
    <t>+ MOCE-RA</t>
    <phoneticPr fontId="24" type="noConversion"/>
  </si>
  <si>
    <r>
      <rPr>
        <sz val="12"/>
        <rFont val="標楷體"/>
        <family val="4"/>
        <charset val="136"/>
      </rPr>
      <t>所持有之再保險合約財務收益或費用</t>
    </r>
    <r>
      <rPr>
        <sz val="12"/>
        <rFont val="Times New Roman"/>
        <family val="1"/>
      </rPr>
      <t>(</t>
    </r>
    <r>
      <rPr>
        <sz val="12"/>
        <rFont val="標楷體"/>
        <family val="4"/>
        <charset val="136"/>
      </rPr>
      <t>現時利率變動的影響數</t>
    </r>
    <r>
      <rPr>
        <sz val="12"/>
        <rFont val="Times New Roman"/>
        <family val="1"/>
      </rPr>
      <t>)</t>
    </r>
    <phoneticPr fontId="24" type="noConversion"/>
  </si>
  <si>
    <r>
      <rPr>
        <sz val="12"/>
        <rFont val="標楷體"/>
        <family val="4"/>
        <charset val="136"/>
      </rPr>
      <t>標準版
統一適用</t>
    </r>
    <phoneticPr fontId="24" type="noConversion"/>
  </si>
  <si>
    <r>
      <rPr>
        <sz val="12"/>
        <rFont val="標楷體"/>
        <family val="4"/>
        <charset val="136"/>
      </rPr>
      <t>淨資產過渡</t>
    </r>
    <phoneticPr fontId="24" type="noConversion"/>
  </si>
  <si>
    <r>
      <t>115</t>
    </r>
    <r>
      <rPr>
        <sz val="12"/>
        <color rgb="FFFF0000"/>
        <rFont val="標楷體"/>
        <family val="4"/>
        <charset val="136"/>
      </rPr>
      <t>年</t>
    </r>
    <r>
      <rPr>
        <sz val="12"/>
        <color rgb="FF0000FF"/>
        <rFont val="微軟正黑體"/>
        <family val="2"/>
        <charset val="136"/>
      </rPr>
      <t/>
    </r>
  </si>
  <si>
    <r>
      <t>116</t>
    </r>
    <r>
      <rPr>
        <sz val="12"/>
        <color rgb="FFFF0000"/>
        <rFont val="標楷體"/>
        <family val="4"/>
        <charset val="136"/>
      </rPr>
      <t>年</t>
    </r>
    <r>
      <rPr>
        <sz val="12"/>
        <color rgb="FF0000FF"/>
        <rFont val="微軟正黑體"/>
        <family val="2"/>
        <charset val="136"/>
      </rPr>
      <t/>
    </r>
  </si>
  <si>
    <r>
      <t>117</t>
    </r>
    <r>
      <rPr>
        <sz val="12"/>
        <color rgb="FFFF0000"/>
        <rFont val="標楷體"/>
        <family val="4"/>
        <charset val="136"/>
      </rPr>
      <t>年</t>
    </r>
    <r>
      <rPr>
        <sz val="12"/>
        <color rgb="FF0000FF"/>
        <rFont val="微軟正黑體"/>
        <family val="2"/>
        <charset val="136"/>
      </rPr>
      <t/>
    </r>
  </si>
  <si>
    <r>
      <t>118</t>
    </r>
    <r>
      <rPr>
        <sz val="12"/>
        <color rgb="FFFF0000"/>
        <rFont val="標楷體"/>
        <family val="4"/>
        <charset val="136"/>
      </rPr>
      <t>年</t>
    </r>
    <r>
      <rPr>
        <sz val="12"/>
        <color rgb="FF0000FF"/>
        <rFont val="微軟正黑體"/>
        <family val="2"/>
        <charset val="136"/>
      </rPr>
      <t/>
    </r>
  </si>
  <si>
    <r>
      <t>119</t>
    </r>
    <r>
      <rPr>
        <sz val="12"/>
        <color rgb="FFFF0000"/>
        <rFont val="標楷體"/>
        <family val="4"/>
        <charset val="136"/>
      </rPr>
      <t>年</t>
    </r>
    <r>
      <rPr>
        <sz val="12"/>
        <color rgb="FF0000FF"/>
        <rFont val="微軟正黑體"/>
        <family val="2"/>
        <charset val="136"/>
      </rPr>
      <t/>
    </r>
  </si>
  <si>
    <r>
      <t>120</t>
    </r>
    <r>
      <rPr>
        <sz val="12"/>
        <color rgb="FFFF0000"/>
        <rFont val="標楷體"/>
        <family val="4"/>
        <charset val="136"/>
      </rPr>
      <t>年</t>
    </r>
    <r>
      <rPr>
        <sz val="12"/>
        <color rgb="FF0000FF"/>
        <rFont val="微軟正黑體"/>
        <family val="2"/>
        <charset val="136"/>
      </rPr>
      <t/>
    </r>
  </si>
  <si>
    <r>
      <t>121</t>
    </r>
    <r>
      <rPr>
        <sz val="12"/>
        <color rgb="FFFF0000"/>
        <rFont val="標楷體"/>
        <family val="4"/>
        <charset val="136"/>
      </rPr>
      <t>年</t>
    </r>
    <r>
      <rPr>
        <sz val="12"/>
        <color rgb="FF0000FF"/>
        <rFont val="微軟正黑體"/>
        <family val="2"/>
        <charset val="136"/>
      </rPr>
      <t/>
    </r>
  </si>
  <si>
    <r>
      <t>122</t>
    </r>
    <r>
      <rPr>
        <sz val="12"/>
        <color rgb="FFFF0000"/>
        <rFont val="標楷體"/>
        <family val="4"/>
        <charset val="136"/>
      </rPr>
      <t>年</t>
    </r>
    <r>
      <rPr>
        <sz val="12"/>
        <color rgb="FF0000FF"/>
        <rFont val="微軟正黑體"/>
        <family val="2"/>
        <charset val="136"/>
      </rPr>
      <t/>
    </r>
  </si>
  <si>
    <r>
      <t>123</t>
    </r>
    <r>
      <rPr>
        <sz val="12"/>
        <color rgb="FFFF0000"/>
        <rFont val="標楷體"/>
        <family val="4"/>
        <charset val="136"/>
      </rPr>
      <t>年</t>
    </r>
    <r>
      <rPr>
        <sz val="12"/>
        <color rgb="FF0000FF"/>
        <rFont val="微軟正黑體"/>
        <family val="2"/>
        <charset val="136"/>
      </rPr>
      <t/>
    </r>
  </si>
  <si>
    <r>
      <t>124</t>
    </r>
    <r>
      <rPr>
        <sz val="12"/>
        <color rgb="FFFF0000"/>
        <rFont val="標楷體"/>
        <family val="4"/>
        <charset val="136"/>
      </rPr>
      <t>年</t>
    </r>
    <r>
      <rPr>
        <sz val="12"/>
        <color rgb="FF0000FF"/>
        <rFont val="微軟正黑體"/>
        <family val="2"/>
        <charset val="136"/>
      </rPr>
      <t/>
    </r>
  </si>
  <si>
    <r>
      <t>125</t>
    </r>
    <r>
      <rPr>
        <sz val="12"/>
        <color rgb="FFFF0000"/>
        <rFont val="標楷體"/>
        <family val="4"/>
        <charset val="136"/>
      </rPr>
      <t>年</t>
    </r>
    <r>
      <rPr>
        <sz val="12"/>
        <color rgb="FF0000FF"/>
        <rFont val="微軟正黑體"/>
        <family val="2"/>
        <charset val="136"/>
      </rPr>
      <t/>
    </r>
  </si>
  <si>
    <r>
      <t>126</t>
    </r>
    <r>
      <rPr>
        <sz val="12"/>
        <color rgb="FFFF0000"/>
        <rFont val="標楷體"/>
        <family val="4"/>
        <charset val="136"/>
      </rPr>
      <t>年</t>
    </r>
    <r>
      <rPr>
        <sz val="12"/>
        <color rgb="FF0000FF"/>
        <rFont val="微軟正黑體"/>
        <family val="2"/>
        <charset val="136"/>
      </rPr>
      <t/>
    </r>
  </si>
  <si>
    <r>
      <t>127</t>
    </r>
    <r>
      <rPr>
        <sz val="12"/>
        <color rgb="FFFF0000"/>
        <rFont val="標楷體"/>
        <family val="4"/>
        <charset val="136"/>
      </rPr>
      <t>年</t>
    </r>
    <r>
      <rPr>
        <sz val="12"/>
        <color rgb="FF0000FF"/>
        <rFont val="微軟正黑體"/>
        <family val="2"/>
        <charset val="136"/>
      </rPr>
      <t/>
    </r>
  </si>
  <si>
    <r>
      <t>128</t>
    </r>
    <r>
      <rPr>
        <sz val="12"/>
        <color rgb="FFFF0000"/>
        <rFont val="標楷體"/>
        <family val="4"/>
        <charset val="136"/>
      </rPr>
      <t>年</t>
    </r>
    <r>
      <rPr>
        <sz val="12"/>
        <color rgb="FF0000FF"/>
        <rFont val="微軟正黑體"/>
        <family val="2"/>
        <charset val="136"/>
      </rPr>
      <t/>
    </r>
  </si>
  <si>
    <r>
      <t>129</t>
    </r>
    <r>
      <rPr>
        <sz val="12"/>
        <color rgb="FFFF0000"/>
        <rFont val="標楷體"/>
        <family val="4"/>
        <charset val="136"/>
      </rPr>
      <t>年</t>
    </r>
    <r>
      <rPr>
        <sz val="12"/>
        <color rgb="FF0000FF"/>
        <rFont val="微軟正黑體"/>
        <family val="2"/>
        <charset val="136"/>
      </rPr>
      <t/>
    </r>
  </si>
  <si>
    <r>
      <rPr>
        <sz val="12"/>
        <color rgb="FFFF0000"/>
        <rFont val="標楷體"/>
        <family val="4"/>
        <charset val="136"/>
      </rPr>
      <t>保單借款餘額</t>
    </r>
    <phoneticPr fontId="24" type="noConversion"/>
  </si>
  <si>
    <r>
      <t>IFRS17</t>
    </r>
    <r>
      <rPr>
        <sz val="12"/>
        <rFont val="標楷體"/>
        <family val="4"/>
        <charset val="136"/>
      </rPr>
      <t>下</t>
    </r>
  </si>
  <si>
    <r>
      <t>FVOCI</t>
    </r>
    <r>
      <rPr>
        <sz val="12"/>
        <rFont val="標楷體"/>
        <family val="4"/>
        <charset val="136"/>
      </rPr>
      <t>衡量之權益工具評價損益</t>
    </r>
    <r>
      <rPr>
        <sz val="12"/>
        <rFont val="Times New Roman"/>
        <family val="1"/>
      </rPr>
      <t>÷</t>
    </r>
    <r>
      <rPr>
        <sz val="12"/>
        <rFont val="標楷體"/>
        <family val="4"/>
        <charset val="136"/>
      </rPr>
      <t>期初</t>
    </r>
    <r>
      <rPr>
        <sz val="12"/>
        <rFont val="Times New Roman"/>
        <family val="1"/>
      </rPr>
      <t>IFRS17</t>
    </r>
    <r>
      <rPr>
        <sz val="12"/>
        <rFont val="標楷體"/>
        <family val="4"/>
        <charset val="136"/>
      </rPr>
      <t>下不含投資型保險專設帳簿之資產總額</t>
    </r>
    <phoneticPr fontId="72" type="noConversion"/>
  </si>
  <si>
    <r>
      <rPr>
        <sz val="12"/>
        <rFont val="標楷體"/>
        <family val="4"/>
        <charset val="136"/>
      </rPr>
      <t>新興風險</t>
    </r>
    <r>
      <rPr>
        <sz val="12"/>
        <rFont val="Times New Roman"/>
        <family val="1"/>
      </rPr>
      <t>(</t>
    </r>
    <r>
      <rPr>
        <sz val="12"/>
        <rFont val="標楷體"/>
        <family val="4"/>
        <charset val="136"/>
      </rPr>
      <t>包含</t>
    </r>
    <r>
      <rPr>
        <sz val="12"/>
        <color rgb="FFFF0000"/>
        <rFont val="標楷體"/>
        <family val="4"/>
        <charset val="136"/>
      </rPr>
      <t>非違約利差</t>
    </r>
    <r>
      <rPr>
        <sz val="12"/>
        <rFont val="標楷體"/>
        <family val="4"/>
        <charset val="136"/>
      </rPr>
      <t>、長壽、脫退、費用及巨災風險等</t>
    </r>
    <r>
      <rPr>
        <sz val="12"/>
        <rFont val="Times New Roman"/>
        <family val="1"/>
      </rPr>
      <t>)</t>
    </r>
    <phoneticPr fontId="24" type="noConversion"/>
  </si>
  <si>
    <r>
      <rPr>
        <sz val="12"/>
        <color rgb="FFFF0000"/>
        <rFont val="標楷體"/>
        <family val="4"/>
        <charset val="136"/>
      </rPr>
      <t>註</t>
    </r>
    <r>
      <rPr>
        <sz val="12"/>
        <color rgb="FFFF0000"/>
        <rFont val="Times New Roman"/>
        <family val="1"/>
      </rPr>
      <t>2</t>
    </r>
    <r>
      <rPr>
        <sz val="12"/>
        <color rgb="FFFF0000"/>
        <rFont val="標楷體"/>
        <family val="4"/>
        <charset val="136"/>
      </rPr>
      <t>：流動性貼水與風險調整評估方式之合理性說明須考量會計資訊之中立性，不宜以達成特定結果為目標作為其合理性說明。</t>
    </r>
    <phoneticPr fontId="24" type="noConversion"/>
  </si>
  <si>
    <t xml:space="preserve">(4)=[(2)+(3)-(1)]/(1)
</t>
    <phoneticPr fontId="24" type="noConversion"/>
  </si>
  <si>
    <r>
      <t>(B)</t>
    </r>
    <r>
      <rPr>
        <sz val="14"/>
        <color indexed="8"/>
        <rFont val="標楷體"/>
        <family val="4"/>
        <charset val="136"/>
      </rPr>
      <t>保險費率釐訂</t>
    </r>
    <phoneticPr fontId="24" type="noConversion"/>
  </si>
  <si>
    <r>
      <t>(C)</t>
    </r>
    <r>
      <rPr>
        <sz val="14"/>
        <color indexed="8"/>
        <rFont val="標楷體"/>
        <family val="4"/>
        <charset val="136"/>
      </rPr>
      <t>投資決策評估</t>
    </r>
    <phoneticPr fontId="24" type="noConversion"/>
  </si>
  <si>
    <r>
      <t>(D)</t>
    </r>
    <r>
      <rPr>
        <sz val="14"/>
        <color indexed="8"/>
        <rFont val="標楷體"/>
        <family val="4"/>
        <charset val="136"/>
      </rPr>
      <t>清償能力評估</t>
    </r>
    <phoneticPr fontId="24" type="noConversion"/>
  </si>
  <si>
    <r>
      <t>(A)</t>
    </r>
    <r>
      <rPr>
        <sz val="14"/>
        <color rgb="FF000000"/>
        <rFont val="標楷體"/>
        <family val="4"/>
        <charset val="136"/>
      </rPr>
      <t>各種</t>
    </r>
    <r>
      <rPr>
        <sz val="14"/>
        <color indexed="8"/>
        <rFont val="標楷體"/>
        <family val="4"/>
        <charset val="136"/>
      </rPr>
      <t>準備金核算</t>
    </r>
    <phoneticPr fontId="24" type="noConversion"/>
  </si>
  <si>
    <r>
      <t>(1)</t>
    </r>
    <r>
      <rPr>
        <sz val="12"/>
        <color rgb="FFFF0000"/>
        <rFont val="標楷體"/>
        <family val="4"/>
        <charset val="136"/>
      </rPr>
      <t>預期已發生理賠</t>
    </r>
    <phoneticPr fontId="24" type="noConversion"/>
  </si>
  <si>
    <r>
      <t>(2)</t>
    </r>
    <r>
      <rPr>
        <sz val="12"/>
        <color rgb="FFFF0000"/>
        <rFont val="標楷體"/>
        <family val="4"/>
        <charset val="136"/>
      </rPr>
      <t>已發生理賠</t>
    </r>
    <phoneticPr fontId="24" type="noConversion"/>
  </si>
  <si>
    <r>
      <t>(3)</t>
    </r>
    <r>
      <rPr>
        <sz val="12"/>
        <color rgb="FFFF0000"/>
        <rFont val="標楷體"/>
        <family val="4"/>
        <charset val="136"/>
      </rPr>
      <t>與已發生理賠負債有關
之履約現金流量變動</t>
    </r>
    <phoneticPr fontId="24" type="noConversion"/>
  </si>
  <si>
    <r>
      <t>(1)</t>
    </r>
    <r>
      <rPr>
        <sz val="12"/>
        <color rgb="FFFF0000"/>
        <rFont val="標楷體"/>
        <family val="4"/>
        <charset val="136"/>
      </rPr>
      <t>預期已發生
其他保險服務費用</t>
    </r>
    <phoneticPr fontId="24" type="noConversion"/>
  </si>
  <si>
    <r>
      <t>(2)</t>
    </r>
    <r>
      <rPr>
        <sz val="12"/>
        <color rgb="FFFF0000"/>
        <rFont val="標楷體"/>
        <family val="4"/>
        <charset val="136"/>
      </rPr>
      <t>已發生
其他保險服務費用</t>
    </r>
    <phoneticPr fontId="24" type="noConversion"/>
  </si>
  <si>
    <r>
      <rPr>
        <sz val="12"/>
        <rFont val="標楷體"/>
        <family val="4"/>
        <charset val="136"/>
      </rPr>
      <t>金融負債</t>
    </r>
    <r>
      <rPr>
        <sz val="12"/>
        <color rgb="FFFF0000"/>
        <rFont val="Times New Roman"/>
        <family val="1"/>
      </rPr>
      <t>(</t>
    </r>
    <r>
      <rPr>
        <sz val="12"/>
        <color rgb="FFFF0000"/>
        <rFont val="標楷體"/>
        <family val="4"/>
        <charset val="136"/>
      </rPr>
      <t>註</t>
    </r>
    <r>
      <rPr>
        <sz val="12"/>
        <color rgb="FFFF0000"/>
        <rFont val="Times New Roman"/>
        <family val="1"/>
      </rPr>
      <t>3)</t>
    </r>
    <phoneticPr fontId="72" type="noConversion"/>
  </si>
  <si>
    <r>
      <rPr>
        <sz val="10"/>
        <color rgb="FFFF0000"/>
        <rFont val="標楷體"/>
        <family val="4"/>
        <charset val="136"/>
      </rPr>
      <t>註</t>
    </r>
    <r>
      <rPr>
        <sz val="10"/>
        <color rgb="FFFF0000"/>
        <rFont val="Times New Roman"/>
        <family val="1"/>
      </rPr>
      <t>1</t>
    </r>
    <r>
      <rPr>
        <sz val="10"/>
        <color rgb="FFFF0000"/>
        <rFont val="標楷體"/>
        <family val="4"/>
        <charset val="136"/>
      </rPr>
      <t>：</t>
    </r>
    <r>
      <rPr>
        <sz val="10"/>
        <rFont val="標楷體"/>
        <family val="4"/>
        <charset val="136"/>
      </rPr>
      <t>適用</t>
    </r>
    <r>
      <rPr>
        <sz val="10"/>
        <rFont val="Times New Roman"/>
        <family val="1"/>
      </rPr>
      <t>IFRS17</t>
    </r>
    <r>
      <rPr>
        <sz val="10"/>
        <rFont val="標楷體"/>
        <family val="4"/>
        <charset val="136"/>
      </rPr>
      <t>之保險合約或具裁量參與特性之投資合約，若存在可區分之服務組成部分，應採</t>
    </r>
    <r>
      <rPr>
        <sz val="10"/>
        <rFont val="Times New Roman"/>
        <family val="1"/>
      </rPr>
      <t>IFRS15</t>
    </r>
    <r>
      <rPr>
        <sz val="10"/>
        <rFont val="標楷體"/>
        <family val="4"/>
        <charset val="136"/>
      </rPr>
      <t>準則衡量</t>
    </r>
    <r>
      <rPr>
        <sz val="10"/>
        <color rgb="FFFF0000"/>
        <rFont val="標楷體"/>
        <family val="4"/>
        <charset val="136"/>
      </rPr>
      <t>。請載明保險合約或具裁量參與特性投資合約是否存在可區分的商品或服務組成之判斷方式及可區分之商品或服務組成之評價方式</t>
    </r>
    <r>
      <rPr>
        <sz val="10"/>
        <color rgb="FFFF0000"/>
        <rFont val="Times New Roman"/>
        <family val="1"/>
      </rPr>
      <t>(</t>
    </r>
    <r>
      <rPr>
        <sz val="10"/>
        <color rgb="FFFF0000"/>
        <rFont val="標楷體"/>
        <family val="4"/>
        <charset val="136"/>
      </rPr>
      <t>如下表</t>
    </r>
    <r>
      <rPr>
        <sz val="10"/>
        <color rgb="FFFF0000"/>
        <rFont val="Times New Roman"/>
        <family val="1"/>
      </rPr>
      <t>)</t>
    </r>
    <phoneticPr fontId="24" type="noConversion"/>
  </si>
  <si>
    <r>
      <t>(</t>
    </r>
    <r>
      <rPr>
        <sz val="14"/>
        <rFont val="標楷體"/>
        <family val="4"/>
        <charset val="136"/>
      </rPr>
      <t>下列表格以簽證項目屬性分類</t>
    </r>
    <r>
      <rPr>
        <sz val="14"/>
        <rFont val="Times New Roman"/>
        <family val="1"/>
      </rPr>
      <t>)</t>
    </r>
    <phoneticPr fontId="24" type="noConversion"/>
  </si>
  <si>
    <r>
      <rPr>
        <b/>
        <sz val="14"/>
        <rFont val="標楷體"/>
        <family val="4"/>
        <charset val="136"/>
      </rPr>
      <t>各種準備金核算</t>
    </r>
    <phoneticPr fontId="24" type="noConversion"/>
  </si>
  <si>
    <r>
      <rPr>
        <sz val="14"/>
        <color rgb="FFFF0000"/>
        <rFont val="標楷體"/>
        <family val="4"/>
        <charset val="136"/>
      </rPr>
      <t>編號</t>
    </r>
  </si>
  <si>
    <r>
      <rPr>
        <sz val="14"/>
        <color rgb="FFFF0000"/>
        <rFont val="標楷體"/>
        <family val="4"/>
        <charset val="136"/>
      </rPr>
      <t>表格</t>
    </r>
  </si>
  <si>
    <r>
      <rPr>
        <sz val="14"/>
        <color rgb="FFFF0000"/>
        <rFont val="標楷體"/>
        <family val="4"/>
        <charset val="136"/>
      </rPr>
      <t>填表內容</t>
    </r>
  </si>
  <si>
    <r>
      <rPr>
        <sz val="14"/>
        <color rgb="FFFF0000"/>
        <rFont val="標楷體"/>
        <family val="4"/>
        <charset val="136"/>
      </rPr>
      <t>表</t>
    </r>
    <r>
      <rPr>
        <sz val="14"/>
        <color rgb="FFFF0000"/>
        <rFont val="Times New Roman"/>
        <family val="1"/>
      </rPr>
      <t>A-1</t>
    </r>
  </si>
  <si>
    <r>
      <rPr>
        <sz val="14"/>
        <color rgb="FFFF0000"/>
        <rFont val="標楷體"/>
        <family val="4"/>
        <charset val="136"/>
      </rPr>
      <t>依</t>
    </r>
    <r>
      <rPr>
        <sz val="14"/>
        <color rgb="FFFF0000"/>
        <rFont val="Times New Roman"/>
        <family val="1"/>
      </rPr>
      <t>IFRS17</t>
    </r>
    <r>
      <rPr>
        <sz val="14"/>
        <color rgb="FFFF0000"/>
        <rFont val="標楷體"/>
        <family val="4"/>
        <charset val="136"/>
      </rPr>
      <t>規範計算之保險合約負債</t>
    </r>
  </si>
  <si>
    <r>
      <rPr>
        <sz val="14"/>
        <color rgb="FFFF0000"/>
        <rFont val="標楷體"/>
        <family val="4"/>
        <charset val="136"/>
      </rPr>
      <t>表</t>
    </r>
    <r>
      <rPr>
        <sz val="14"/>
        <color rgb="FFFF0000"/>
        <rFont val="Times New Roman"/>
        <family val="1"/>
      </rPr>
      <t>A-1-1</t>
    </r>
  </si>
  <si>
    <r>
      <rPr>
        <sz val="14"/>
        <color rgb="FFFF0000"/>
        <rFont val="標楷體"/>
        <family val="4"/>
        <charset val="136"/>
      </rPr>
      <t>開帳日保險合約負債評價之評估基礎</t>
    </r>
    <phoneticPr fontId="24" type="noConversion"/>
  </si>
  <si>
    <r>
      <rPr>
        <sz val="14"/>
        <color rgb="FFFF0000"/>
        <rFont val="標楷體"/>
        <family val="4"/>
        <charset val="136"/>
      </rPr>
      <t>表</t>
    </r>
    <r>
      <rPr>
        <sz val="14"/>
        <color rgb="FFFF0000"/>
        <rFont val="Times New Roman"/>
        <family val="1"/>
      </rPr>
      <t>A-1-2</t>
    </r>
  </si>
  <si>
    <r>
      <rPr>
        <sz val="14"/>
        <color rgb="FFFF0000"/>
        <rFont val="標楷體"/>
        <family val="4"/>
        <charset val="136"/>
      </rPr>
      <t>接軌日保險合約負債評價之折現率假設</t>
    </r>
    <phoneticPr fontId="24" type="noConversion"/>
  </si>
  <si>
    <r>
      <rPr>
        <sz val="14"/>
        <color rgb="FFFF0000"/>
        <rFont val="標楷體"/>
        <family val="4"/>
        <charset val="136"/>
      </rPr>
      <t>表</t>
    </r>
    <r>
      <rPr>
        <sz val="14"/>
        <color rgb="FFFF0000"/>
        <rFont val="Times New Roman"/>
        <family val="1"/>
      </rPr>
      <t>A-1-3</t>
    </r>
  </si>
  <si>
    <r>
      <rPr>
        <sz val="14"/>
        <color rgb="FFFF0000"/>
        <rFont val="標楷體"/>
        <family val="4"/>
        <charset val="136"/>
      </rPr>
      <t>接軌日納入保險合約負債評價之費用分析表</t>
    </r>
    <phoneticPr fontId="24" type="noConversion"/>
  </si>
  <si>
    <r>
      <rPr>
        <sz val="14"/>
        <color rgb="FFFF0000"/>
        <rFont val="標楷體"/>
        <family val="4"/>
        <charset val="136"/>
      </rPr>
      <t>表</t>
    </r>
    <r>
      <rPr>
        <sz val="14"/>
        <color rgb="FFFF0000"/>
        <rFont val="Times New Roman"/>
        <family val="1"/>
      </rPr>
      <t>A-1-4</t>
    </r>
  </si>
  <si>
    <r>
      <t>114</t>
    </r>
    <r>
      <rPr>
        <sz val="14"/>
        <color rgb="FFFF0000"/>
        <rFont val="標楷體"/>
        <family val="4"/>
        <charset val="136"/>
      </rPr>
      <t>年度賠款及維持費用偏離率之分析</t>
    </r>
    <phoneticPr fontId="24" type="noConversion"/>
  </si>
  <si>
    <r>
      <rPr>
        <sz val="14"/>
        <color rgb="FFFF0000"/>
        <rFont val="標楷體"/>
        <family val="4"/>
        <charset val="136"/>
      </rPr>
      <t>表</t>
    </r>
    <r>
      <rPr>
        <sz val="14"/>
        <color rgb="FFFF0000"/>
        <rFont val="Times New Roman"/>
        <family val="1"/>
      </rPr>
      <t>A-1-5</t>
    </r>
  </si>
  <si>
    <r>
      <t>114</t>
    </r>
    <r>
      <rPr>
        <sz val="14"/>
        <color rgb="FFFF0000"/>
        <rFont val="標楷體"/>
        <family val="4"/>
        <charset val="136"/>
      </rPr>
      <t>年度合約服務邊際變動表</t>
    </r>
    <phoneticPr fontId="24" type="noConversion"/>
  </si>
  <si>
    <r>
      <rPr>
        <sz val="14"/>
        <color rgb="FFFF0000"/>
        <rFont val="標楷體"/>
        <family val="4"/>
        <charset val="136"/>
      </rPr>
      <t>表</t>
    </r>
    <r>
      <rPr>
        <sz val="14"/>
        <color rgb="FFFF0000"/>
        <rFont val="Times New Roman"/>
        <family val="1"/>
      </rPr>
      <t>A-1-6</t>
    </r>
  </si>
  <si>
    <r>
      <rPr>
        <sz val="14"/>
        <color rgb="FFFF0000"/>
        <rFont val="標楷體"/>
        <family val="4"/>
        <charset val="136"/>
      </rPr>
      <t>接軌日依</t>
    </r>
    <r>
      <rPr>
        <sz val="14"/>
        <color rgb="FFFF0000"/>
        <rFont val="Times New Roman"/>
        <family val="1"/>
      </rPr>
      <t>IFRS17</t>
    </r>
    <r>
      <rPr>
        <sz val="14"/>
        <color rgb="FFFF0000"/>
        <rFont val="標楷體"/>
        <family val="4"/>
        <charset val="136"/>
      </rPr>
      <t>規範計算之保險合約負債彙整表</t>
    </r>
    <phoneticPr fontId="24" type="noConversion"/>
  </si>
  <si>
    <r>
      <rPr>
        <sz val="14"/>
        <color rgb="FFFF0000"/>
        <rFont val="標楷體"/>
        <family val="4"/>
        <charset val="136"/>
      </rPr>
      <t>表</t>
    </r>
    <r>
      <rPr>
        <sz val="14"/>
        <color rgb="FFFF0000"/>
        <rFont val="Times New Roman"/>
        <family val="1"/>
      </rPr>
      <t>A-2</t>
    </r>
  </si>
  <si>
    <r>
      <rPr>
        <sz val="14"/>
        <color rgb="FFFF0000"/>
        <rFont val="標楷體"/>
        <family val="4"/>
        <charset val="136"/>
      </rPr>
      <t>接軌日依</t>
    </r>
    <r>
      <rPr>
        <sz val="14"/>
        <color rgb="FFFF0000"/>
        <rFont val="Times New Roman"/>
        <family val="1"/>
      </rPr>
      <t>IFRS9</t>
    </r>
    <r>
      <rPr>
        <sz val="14"/>
        <color rgb="FFFF0000"/>
        <rFont val="標楷體"/>
        <family val="4"/>
        <charset val="136"/>
      </rPr>
      <t>規範計算之金融負債</t>
    </r>
    <phoneticPr fontId="24" type="noConversion"/>
  </si>
  <si>
    <r>
      <rPr>
        <sz val="14"/>
        <color rgb="FFFF0000"/>
        <rFont val="標楷體"/>
        <family val="4"/>
        <charset val="136"/>
      </rPr>
      <t>表</t>
    </r>
    <r>
      <rPr>
        <sz val="14"/>
        <color rgb="FFFF0000"/>
        <rFont val="Times New Roman"/>
        <family val="1"/>
      </rPr>
      <t>A-3</t>
    </r>
  </si>
  <si>
    <r>
      <rPr>
        <sz val="14"/>
        <color rgb="FFFF0000"/>
        <rFont val="標楷體"/>
        <family val="4"/>
        <charset val="136"/>
      </rPr>
      <t>接軌日依</t>
    </r>
    <r>
      <rPr>
        <sz val="14"/>
        <color rgb="FFFF0000"/>
        <rFont val="Times New Roman"/>
        <family val="1"/>
      </rPr>
      <t>IFRS15</t>
    </r>
    <r>
      <rPr>
        <sz val="14"/>
        <color rgb="FFFF0000"/>
        <rFont val="標楷體"/>
        <family val="4"/>
        <charset val="136"/>
      </rPr>
      <t>規範計算之服務合約負債</t>
    </r>
    <phoneticPr fontId="24" type="noConversion"/>
  </si>
  <si>
    <r>
      <rPr>
        <sz val="14"/>
        <color rgb="FFFF0000"/>
        <rFont val="標楷體"/>
        <family val="4"/>
        <charset val="136"/>
      </rPr>
      <t>表</t>
    </r>
    <r>
      <rPr>
        <sz val="14"/>
        <color rgb="FFFF0000"/>
        <rFont val="Times New Roman"/>
        <family val="1"/>
      </rPr>
      <t>A-4</t>
    </r>
  </si>
  <si>
    <r>
      <rPr>
        <sz val="14"/>
        <color rgb="FFFF0000"/>
        <rFont val="標楷體"/>
        <family val="4"/>
        <charset val="136"/>
      </rPr>
      <t>接軌日基於業務屬性所提存之其他準備</t>
    </r>
    <phoneticPr fontId="24" type="noConversion"/>
  </si>
  <si>
    <r>
      <rPr>
        <sz val="14"/>
        <color rgb="FFFF0000"/>
        <rFont val="標楷體"/>
        <family val="4"/>
        <charset val="136"/>
      </rPr>
      <t>表</t>
    </r>
    <r>
      <rPr>
        <sz val="14"/>
        <color rgb="FFFF0000"/>
        <rFont val="Times New Roman"/>
        <family val="1"/>
      </rPr>
      <t>A-4-1</t>
    </r>
  </si>
  <si>
    <r>
      <rPr>
        <sz val="14"/>
        <color rgb="FFFF0000"/>
        <rFont val="標楷體"/>
        <family val="4"/>
        <charset val="136"/>
      </rPr>
      <t>接軌日保單價值差額準備金明細表</t>
    </r>
    <phoneticPr fontId="24" type="noConversion"/>
  </si>
  <si>
    <r>
      <rPr>
        <sz val="14"/>
        <color rgb="FFFF0000"/>
        <rFont val="標楷體"/>
        <family val="4"/>
        <charset val="136"/>
      </rPr>
      <t>表</t>
    </r>
    <r>
      <rPr>
        <sz val="14"/>
        <color rgb="FFFF0000"/>
        <rFont val="Times New Roman"/>
        <family val="1"/>
      </rPr>
      <t>A-4-2</t>
    </r>
  </si>
  <si>
    <r>
      <rPr>
        <sz val="14"/>
        <color rgb="FFFF0000"/>
        <rFont val="標楷體"/>
        <family val="4"/>
        <charset val="136"/>
      </rPr>
      <t>接軌日保險期間一年以下之自留業務特別準備金明細表</t>
    </r>
    <phoneticPr fontId="24" type="noConversion"/>
  </si>
  <si>
    <r>
      <rPr>
        <sz val="14"/>
        <color rgb="FFFF0000"/>
        <rFont val="標楷體"/>
        <family val="4"/>
        <charset val="136"/>
      </rPr>
      <t>表</t>
    </r>
    <r>
      <rPr>
        <sz val="14"/>
        <color rgb="FFFF0000"/>
        <rFont val="Times New Roman"/>
        <family val="1"/>
      </rPr>
      <t>A-4-3</t>
    </r>
  </si>
  <si>
    <r>
      <rPr>
        <sz val="14"/>
        <color rgb="FFFF0000"/>
        <rFont val="標楷體"/>
        <family val="4"/>
        <charset val="136"/>
      </rPr>
      <t>接軌日分紅保單紅利特別準備金明細表</t>
    </r>
    <phoneticPr fontId="24" type="noConversion"/>
  </si>
  <si>
    <r>
      <rPr>
        <sz val="14"/>
        <color rgb="FFFF0000"/>
        <rFont val="標楷體"/>
        <family val="4"/>
        <charset val="136"/>
      </rPr>
      <t>表</t>
    </r>
    <r>
      <rPr>
        <sz val="14"/>
        <color rgb="FFFF0000"/>
        <rFont val="Times New Roman"/>
        <family val="1"/>
      </rPr>
      <t>A-4-4</t>
    </r>
  </si>
  <si>
    <r>
      <rPr>
        <sz val="14"/>
        <color rgb="FFFF0000"/>
        <rFont val="標楷體"/>
        <family val="4"/>
        <charset val="136"/>
      </rPr>
      <t>接軌日基於業務屬性所提存之其他準備彙整表</t>
    </r>
    <phoneticPr fontId="24" type="noConversion"/>
  </si>
  <si>
    <r>
      <rPr>
        <b/>
        <sz val="14"/>
        <rFont val="標楷體"/>
        <family val="4"/>
        <charset val="136"/>
      </rPr>
      <t>保險費率釐訂</t>
    </r>
    <phoneticPr fontId="24" type="noConversion"/>
  </si>
  <si>
    <r>
      <rPr>
        <b/>
        <sz val="14"/>
        <rFont val="標楷體"/>
        <family val="4"/>
        <charset val="136"/>
      </rPr>
      <t>投資決策評估</t>
    </r>
    <phoneticPr fontId="24" type="noConversion"/>
  </si>
  <si>
    <r>
      <rPr>
        <sz val="14"/>
        <rFont val="標楷體"/>
        <family val="4"/>
        <charset val="136"/>
      </rPr>
      <t>編號</t>
    </r>
  </si>
  <si>
    <r>
      <rPr>
        <sz val="14"/>
        <rFont val="標楷體"/>
        <family val="4"/>
        <charset val="136"/>
      </rPr>
      <t>表格</t>
    </r>
  </si>
  <si>
    <r>
      <rPr>
        <sz val="14"/>
        <rFont val="標楷體"/>
        <family val="4"/>
        <charset val="136"/>
      </rPr>
      <t>填表內容</t>
    </r>
  </si>
  <si>
    <r>
      <rPr>
        <sz val="14"/>
        <rFont val="標楷體"/>
        <family val="4"/>
        <charset val="136"/>
      </rPr>
      <t>表</t>
    </r>
    <r>
      <rPr>
        <sz val="14"/>
        <rFont val="Times New Roman"/>
        <family val="1"/>
      </rPr>
      <t>C-1</t>
    </r>
  </si>
  <si>
    <r>
      <rPr>
        <sz val="14"/>
        <rFont val="標楷體"/>
        <family val="4"/>
        <charset val="136"/>
      </rPr>
      <t>表</t>
    </r>
    <r>
      <rPr>
        <sz val="14"/>
        <rFont val="Times New Roman"/>
        <family val="1"/>
      </rPr>
      <t>C-2</t>
    </r>
  </si>
  <si>
    <r>
      <rPr>
        <b/>
        <sz val="14"/>
        <rFont val="標楷體"/>
        <family val="4"/>
        <charset val="136"/>
      </rPr>
      <t>清償能力評估</t>
    </r>
    <phoneticPr fontId="24" type="noConversion"/>
  </si>
  <si>
    <r>
      <rPr>
        <b/>
        <sz val="14"/>
        <color rgb="FFFF0000"/>
        <rFont val="標楷體"/>
        <family val="4"/>
        <charset val="136"/>
      </rPr>
      <t>表</t>
    </r>
    <r>
      <rPr>
        <b/>
        <sz val="14"/>
        <color rgb="FFFF0000"/>
        <rFont val="Times New Roman"/>
        <family val="1"/>
      </rPr>
      <t>D-2-1</t>
    </r>
    <r>
      <rPr>
        <b/>
        <sz val="14"/>
        <color rgb="FFFF0000"/>
        <rFont val="標楷體"/>
        <family val="4"/>
        <charset val="136"/>
      </rPr>
      <t>：</t>
    </r>
    <r>
      <rPr>
        <b/>
        <sz val="14"/>
        <color rgb="FFFF0000"/>
        <rFont val="Times New Roman"/>
        <family val="1"/>
      </rPr>
      <t xml:space="preserve"> </t>
    </r>
    <phoneticPr fontId="24" type="noConversion"/>
  </si>
  <si>
    <r>
      <rPr>
        <b/>
        <sz val="14"/>
        <color rgb="FFFF0000"/>
        <rFont val="標楷體"/>
        <family val="4"/>
        <charset val="136"/>
      </rPr>
      <t>表</t>
    </r>
    <r>
      <rPr>
        <b/>
        <sz val="14"/>
        <color rgb="FFFF0000"/>
        <rFont val="Times New Roman"/>
        <family val="1"/>
      </rPr>
      <t>D-2-2</t>
    </r>
    <r>
      <rPr>
        <b/>
        <sz val="14"/>
        <color rgb="FFFF0000"/>
        <rFont val="標楷體"/>
        <family val="4"/>
        <charset val="136"/>
      </rPr>
      <t>：</t>
    </r>
    <phoneticPr fontId="24" type="noConversion"/>
  </si>
  <si>
    <r>
      <rPr>
        <sz val="12"/>
        <color theme="1"/>
        <rFont val="標楷體"/>
        <family val="4"/>
        <charset val="136"/>
      </rPr>
      <t>資本適足率</t>
    </r>
    <r>
      <rPr>
        <sz val="12"/>
        <color theme="1"/>
        <rFont val="Times New Roman"/>
        <family val="1"/>
      </rPr>
      <t>(%</t>
    </r>
    <r>
      <rPr>
        <sz val="12"/>
        <color theme="1"/>
        <rFont val="標楷體"/>
        <family val="4"/>
        <charset val="136"/>
      </rPr>
      <t>）</t>
    </r>
    <phoneticPr fontId="24" type="noConversion"/>
  </si>
  <si>
    <t>(I)</t>
    <phoneticPr fontId="24" type="noConversion"/>
  </si>
  <si>
    <t>有效存續期間計算方式</t>
    <phoneticPr fontId="24" type="noConversion"/>
  </si>
  <si>
    <r>
      <rPr>
        <b/>
        <sz val="14"/>
        <rFont val="標楷體"/>
        <family val="4"/>
        <charset val="136"/>
      </rPr>
      <t>利率資本需求</t>
    </r>
    <r>
      <rPr>
        <b/>
        <sz val="14"/>
        <rFont val="Times New Roman"/>
        <family val="1"/>
      </rPr>
      <t>/</t>
    </r>
    <r>
      <rPr>
        <b/>
        <sz val="14"/>
        <rFont val="標楷體"/>
        <family val="4"/>
        <charset val="136"/>
      </rPr>
      <t>股東權益之分析</t>
    </r>
    <r>
      <rPr>
        <b/>
        <sz val="14"/>
        <rFont val="Times New Roman"/>
        <family val="1"/>
      </rPr>
      <t>(</t>
    </r>
    <r>
      <rPr>
        <b/>
        <sz val="14"/>
        <rFont val="標楷體"/>
        <family val="4"/>
        <charset val="136"/>
      </rPr>
      <t>請以</t>
    </r>
    <r>
      <rPr>
        <b/>
        <sz val="14"/>
        <rFont val="Times New Roman"/>
        <family val="1"/>
      </rPr>
      <t>1bp</t>
    </r>
    <r>
      <rPr>
        <b/>
        <sz val="14"/>
        <rFont val="標楷體"/>
        <family val="4"/>
        <charset val="136"/>
      </rPr>
      <t>利率變動為評估基礎</t>
    </r>
    <r>
      <rPr>
        <b/>
        <sz val="14"/>
        <rFont val="Times New Roman"/>
        <family val="1"/>
      </rPr>
      <t>)</t>
    </r>
    <phoneticPr fontId="24" type="noConversion"/>
  </si>
  <si>
    <t>(III)</t>
    <phoneticPr fontId="24" type="noConversion"/>
  </si>
  <si>
    <r>
      <rPr>
        <sz val="12"/>
        <color theme="1"/>
        <rFont val="標楷體"/>
        <family val="4"/>
        <charset val="136"/>
      </rPr>
      <t>註</t>
    </r>
    <r>
      <rPr>
        <sz val="12"/>
        <color rgb="FFFF0000"/>
        <rFont val="Times New Roman"/>
        <family val="1"/>
      </rPr>
      <t>2</t>
    </r>
    <r>
      <rPr>
        <sz val="12"/>
        <color theme="1"/>
        <rFont val="標楷體"/>
        <family val="4"/>
        <charset val="136"/>
      </rPr>
      <t>：風險資本相關過渡措施無須反映於自有資本限額及</t>
    </r>
    <r>
      <rPr>
        <sz val="12"/>
        <color theme="1"/>
        <rFont val="Times New Roman"/>
        <family val="1"/>
      </rPr>
      <t>MOCE</t>
    </r>
    <r>
      <rPr>
        <sz val="12"/>
        <color theme="1"/>
        <rFont val="標楷體"/>
        <family val="4"/>
        <charset val="136"/>
      </rPr>
      <t>之計算中。</t>
    </r>
    <phoneticPr fontId="24" type="noConversion"/>
  </si>
  <si>
    <r>
      <rPr>
        <sz val="10"/>
        <color rgb="FFEE0000"/>
        <rFont val="標楷體"/>
        <family val="4"/>
        <charset val="136"/>
      </rPr>
      <t>有關「</t>
    </r>
    <r>
      <rPr>
        <sz val="10"/>
        <color rgb="FFEE0000"/>
        <rFont val="Times New Roman"/>
        <family val="1"/>
      </rPr>
      <t>(C)</t>
    </r>
    <r>
      <rPr>
        <sz val="10"/>
        <color rgb="FFEE0000"/>
        <rFont val="標楷體"/>
        <family val="4"/>
        <charset val="136"/>
      </rPr>
      <t>初次適用日為使資產及負債</t>
    </r>
    <r>
      <rPr>
        <sz val="10"/>
        <color rgb="FFEE0000"/>
        <rFont val="Times New Roman"/>
        <family val="1"/>
      </rPr>
      <t xml:space="preserve">AOCI </t>
    </r>
    <r>
      <rPr>
        <sz val="10"/>
        <color rgb="FFEE0000"/>
        <rFont val="標楷體"/>
        <family val="4"/>
        <charset val="136"/>
      </rPr>
      <t>金額一致之保留盈餘調整數」，請參照保發中心</t>
    </r>
    <r>
      <rPr>
        <sz val="10"/>
        <color rgb="FFEE0000"/>
        <rFont val="Times New Roman"/>
        <family val="1"/>
      </rPr>
      <t>IFRS 17</t>
    </r>
    <r>
      <rPr>
        <sz val="10"/>
        <color rgb="FFEE0000"/>
        <rFont val="標楷體"/>
        <family val="4"/>
        <charset val="136"/>
      </rPr>
      <t>專案小組會計組</t>
    </r>
    <r>
      <rPr>
        <sz val="10"/>
        <color rgb="FFEE0000"/>
        <rFont val="Times New Roman"/>
        <family val="1"/>
      </rPr>
      <t>113</t>
    </r>
    <r>
      <rPr>
        <sz val="10"/>
        <color rgb="FFEE0000"/>
        <rFont val="標楷體"/>
        <family val="4"/>
        <charset val="136"/>
      </rPr>
      <t>年度第一季會議</t>
    </r>
    <r>
      <rPr>
        <sz val="10"/>
        <color rgb="FFEE0000"/>
        <rFont val="標楷體"/>
        <family val="4"/>
        <charset val="136"/>
      </rPr>
      <t>「分紅保單採用變動收費法衡量並透過公允價值法進行轉換，於首次適用日之其</t>
    </r>
    <r>
      <rPr>
        <sz val="10"/>
        <color rgb="FFEE0000"/>
        <rFont val="標楷體"/>
        <family val="4"/>
        <charset val="136"/>
      </rPr>
      <t>他綜合損益之累積金額</t>
    </r>
    <r>
      <rPr>
        <sz val="10"/>
        <color rgb="FFEE0000"/>
        <rFont val="Times New Roman"/>
        <family val="1"/>
      </rPr>
      <t>(AOCI)</t>
    </r>
    <r>
      <rPr>
        <sz val="10"/>
        <color rgb="FFEE0000"/>
        <rFont val="標楷體"/>
        <family val="4"/>
        <charset val="136"/>
      </rPr>
      <t>處理方式」議題之決議及精算學會最新精算簽證相關研討會分享作法。</t>
    </r>
    <phoneticPr fontId="24" type="noConversion"/>
  </si>
  <si>
    <r>
      <rPr>
        <sz val="12"/>
        <rFont val="標楷體"/>
        <family val="4"/>
        <charset val="136"/>
      </rPr>
      <t>商品規劃、盈餘保留規劃及增資規劃</t>
    </r>
    <phoneticPr fontId="24" type="noConversion"/>
  </si>
  <si>
    <r>
      <t>113</t>
    </r>
    <r>
      <rPr>
        <sz val="12"/>
        <color rgb="FFFF0000"/>
        <rFont val="標楷體"/>
        <family val="4"/>
        <charset val="136"/>
      </rPr>
      <t>年實際</t>
    </r>
    <phoneticPr fontId="72" type="noConversion"/>
  </si>
  <si>
    <r>
      <rPr>
        <sz val="12"/>
        <rFont val="標楷體"/>
        <family val="4"/>
        <charset val="136"/>
      </rPr>
      <t>新契約保費收入規劃</t>
    </r>
    <phoneticPr fontId="24" type="noConversion"/>
  </si>
  <si>
    <r>
      <rPr>
        <sz val="12"/>
        <rFont val="標楷體"/>
        <family val="4"/>
        <charset val="136"/>
      </rPr>
      <t>其他</t>
    </r>
    <r>
      <rPr>
        <sz val="12"/>
        <rFont val="Times New Roman"/>
        <family val="1"/>
      </rPr>
      <t>(</t>
    </r>
    <r>
      <rPr>
        <sz val="12"/>
        <rFont val="標楷體"/>
        <family val="4"/>
        <charset val="136"/>
      </rPr>
      <t>請說明</t>
    </r>
    <r>
      <rPr>
        <sz val="12"/>
        <rFont val="Times New Roman"/>
        <family val="1"/>
      </rPr>
      <t>)</t>
    </r>
    <phoneticPr fontId="24" type="noConversion"/>
  </si>
  <si>
    <r>
      <rPr>
        <sz val="12"/>
        <rFont val="標楷體"/>
        <family val="4"/>
        <charset val="136"/>
      </rPr>
      <t>公司採計貼水</t>
    </r>
    <phoneticPr fontId="72" type="noConversion"/>
  </si>
  <si>
    <r>
      <t>6.0%(</t>
    </r>
    <r>
      <rPr>
        <sz val="12"/>
        <rFont val="標楷體"/>
        <family val="4"/>
        <charset val="136"/>
      </rPr>
      <t>含</t>
    </r>
    <r>
      <rPr>
        <sz val="12"/>
        <rFont val="Times New Roman"/>
        <family val="1"/>
      </rPr>
      <t>)</t>
    </r>
    <r>
      <rPr>
        <sz val="12"/>
        <rFont val="標楷體"/>
        <family val="4"/>
        <charset val="136"/>
      </rPr>
      <t>以上</t>
    </r>
    <phoneticPr fontId="72" type="noConversion"/>
  </si>
  <si>
    <r>
      <rPr>
        <sz val="12"/>
        <rFont val="標楷體"/>
        <family val="4"/>
        <charset val="136"/>
      </rPr>
      <t>接軌</t>
    </r>
    <r>
      <rPr>
        <sz val="12"/>
        <rFont val="Times New Roman"/>
        <family val="1"/>
      </rPr>
      <t>TIS</t>
    </r>
    <r>
      <rPr>
        <sz val="12"/>
        <rFont val="標楷體"/>
        <family val="4"/>
        <charset val="136"/>
      </rPr>
      <t>選擇性過渡措施之評估結果</t>
    </r>
  </si>
  <si>
    <r>
      <rPr>
        <sz val="12"/>
        <color rgb="FFFF0000"/>
        <rFont val="標楷體"/>
        <family val="4"/>
        <charset val="136"/>
      </rPr>
      <t>新興風險資本過渡</t>
    </r>
    <phoneticPr fontId="24" type="noConversion"/>
  </si>
  <si>
    <r>
      <rPr>
        <sz val="12"/>
        <color rgb="FFFF0000"/>
        <rFont val="標楷體"/>
        <family val="4"/>
        <charset val="136"/>
      </rPr>
      <t>長壽風險</t>
    </r>
    <phoneticPr fontId="24" type="noConversion"/>
  </si>
  <si>
    <r>
      <rPr>
        <sz val="12"/>
        <color rgb="FFFF0000"/>
        <rFont val="標楷體"/>
        <family val="4"/>
        <charset val="136"/>
      </rPr>
      <t>脫退風險</t>
    </r>
    <phoneticPr fontId="24" type="noConversion"/>
  </si>
  <si>
    <r>
      <rPr>
        <sz val="12"/>
        <color rgb="FFFF0000"/>
        <rFont val="標楷體"/>
        <family val="4"/>
        <charset val="136"/>
      </rPr>
      <t>巨災風險</t>
    </r>
    <phoneticPr fontId="24" type="noConversion"/>
  </si>
  <si>
    <r>
      <rPr>
        <sz val="12"/>
        <color rgb="FFFF0000"/>
        <rFont val="標楷體"/>
        <family val="4"/>
        <charset val="136"/>
      </rPr>
      <t>非違約利差風險</t>
    </r>
    <phoneticPr fontId="24" type="noConversion"/>
  </si>
  <si>
    <r>
      <t>114</t>
    </r>
    <r>
      <rPr>
        <sz val="12"/>
        <rFont val="標楷體"/>
        <family val="4"/>
        <charset val="136"/>
      </rPr>
      <t>年底</t>
    </r>
    <r>
      <rPr>
        <sz val="12"/>
        <rFont val="Times New Roman"/>
        <family val="1"/>
      </rPr>
      <t>IFRS4</t>
    </r>
    <r>
      <rPr>
        <sz val="12"/>
        <rFont val="標楷體"/>
        <family val="4"/>
        <charset val="136"/>
      </rPr>
      <t>下保留盈餘</t>
    </r>
    <phoneticPr fontId="24" type="noConversion"/>
  </si>
  <si>
    <r>
      <rPr>
        <b/>
        <sz val="12"/>
        <color rgb="FFFF0000"/>
        <rFont val="標楷體"/>
        <family val="4"/>
        <charset val="136"/>
      </rPr>
      <t>接軌日</t>
    </r>
    <r>
      <rPr>
        <b/>
        <sz val="12"/>
        <color rgb="FFFF0000"/>
        <rFont val="Times New Roman"/>
        <family val="1"/>
      </rPr>
      <t>IFRS 17</t>
    </r>
    <r>
      <rPr>
        <b/>
        <sz val="12"/>
        <color rgb="FFFF0000"/>
        <rFont val="標楷體"/>
        <family val="4"/>
        <charset val="136"/>
      </rPr>
      <t>下淨值【在含利率轉換措施</t>
    </r>
    <r>
      <rPr>
        <b/>
        <sz val="12"/>
        <color rgb="FFFF0000"/>
        <rFont val="Times New Roman"/>
        <family val="1"/>
      </rPr>
      <t>(</t>
    </r>
    <r>
      <rPr>
        <b/>
        <sz val="12"/>
        <color rgb="FFFF0000"/>
        <rFont val="標楷體"/>
        <family val="4"/>
        <charset val="136"/>
      </rPr>
      <t>依公司採計貼水</t>
    </r>
    <r>
      <rPr>
        <b/>
        <sz val="12"/>
        <color rgb="FFFF0000"/>
        <rFont val="Times New Roman"/>
        <family val="1"/>
      </rPr>
      <t>)</t>
    </r>
    <r>
      <rPr>
        <b/>
        <sz val="12"/>
        <color rgb="FFFF0000"/>
        <rFont val="標楷體"/>
        <family val="4"/>
        <charset val="136"/>
      </rPr>
      <t>基礎下】</t>
    </r>
    <phoneticPr fontId="24" type="noConversion"/>
  </si>
  <si>
    <r>
      <t>AC</t>
    </r>
    <r>
      <rPr>
        <sz val="12"/>
        <rFont val="標楷體"/>
        <family val="4"/>
        <charset val="136"/>
      </rPr>
      <t>類資產重分類為</t>
    </r>
    <r>
      <rPr>
        <sz val="12"/>
        <rFont val="Times New Roman"/>
        <family val="1"/>
      </rPr>
      <t>FVOCI</t>
    </r>
    <r>
      <rPr>
        <sz val="12"/>
        <rFont val="標楷體"/>
        <family val="4"/>
        <charset val="136"/>
      </rPr>
      <t>之比例</t>
    </r>
    <r>
      <rPr>
        <sz val="12"/>
        <rFont val="Times New Roman"/>
        <family val="1"/>
      </rPr>
      <t>(%)</t>
    </r>
    <phoneticPr fontId="72" type="noConversion"/>
  </si>
  <si>
    <r>
      <t>IFRS17</t>
    </r>
    <r>
      <rPr>
        <sz val="12"/>
        <rFont val="標楷體"/>
        <family val="4"/>
        <charset val="136"/>
      </rPr>
      <t>下不含投資型保險專設帳簿之資產總額</t>
    </r>
    <phoneticPr fontId="24" type="noConversion"/>
  </si>
  <si>
    <r>
      <t>TIS</t>
    </r>
    <r>
      <rPr>
        <sz val="12"/>
        <color theme="1"/>
        <rFont val="標楷體"/>
        <family val="4"/>
        <charset val="136"/>
      </rPr>
      <t>過渡措施</t>
    </r>
  </si>
  <si>
    <r>
      <rPr>
        <sz val="12"/>
        <color theme="1"/>
        <rFont val="標楷體"/>
        <family val="4"/>
        <charset val="136"/>
      </rPr>
      <t>標準版統一適用過渡措施</t>
    </r>
    <phoneticPr fontId="24" type="noConversion"/>
  </si>
  <si>
    <r>
      <rPr>
        <sz val="12"/>
        <color theme="1"/>
        <rFont val="標楷體"/>
        <family val="4"/>
        <charset val="136"/>
      </rPr>
      <t>國內上市上櫃股票</t>
    </r>
    <phoneticPr fontId="24" type="noConversion"/>
  </si>
  <si>
    <r>
      <rPr>
        <sz val="12"/>
        <color theme="1"/>
        <rFont val="標楷體"/>
        <family val="4"/>
        <charset val="136"/>
      </rPr>
      <t>不動產</t>
    </r>
    <phoneticPr fontId="24" type="noConversion"/>
  </si>
  <si>
    <r>
      <rPr>
        <sz val="12"/>
        <color theme="1"/>
        <rFont val="標楷體"/>
        <family val="4"/>
        <charset val="136"/>
      </rPr>
      <t>政策性公共建設</t>
    </r>
    <phoneticPr fontId="24" type="noConversion"/>
  </si>
  <si>
    <r>
      <rPr>
        <sz val="12"/>
        <color theme="1"/>
        <rFont val="標楷體"/>
        <family val="4"/>
        <charset val="136"/>
      </rPr>
      <t>新興風險資本過渡</t>
    </r>
    <phoneticPr fontId="24" type="noConversion"/>
  </si>
  <si>
    <r>
      <rPr>
        <sz val="12"/>
        <color theme="1"/>
        <rFont val="標楷體"/>
        <family val="4"/>
        <charset val="136"/>
      </rPr>
      <t>長壽風險</t>
    </r>
    <phoneticPr fontId="24" type="noConversion"/>
  </si>
  <si>
    <r>
      <rPr>
        <sz val="12"/>
        <color theme="1"/>
        <rFont val="標楷體"/>
        <family val="4"/>
        <charset val="136"/>
      </rPr>
      <t>脫退風險</t>
    </r>
    <phoneticPr fontId="24" type="noConversion"/>
  </si>
  <si>
    <r>
      <rPr>
        <sz val="12"/>
        <color theme="1"/>
        <rFont val="標楷體"/>
        <family val="4"/>
        <charset val="136"/>
      </rPr>
      <t>巨災風險</t>
    </r>
    <phoneticPr fontId="24" type="noConversion"/>
  </si>
  <si>
    <r>
      <rPr>
        <sz val="12"/>
        <color theme="1"/>
        <rFont val="標楷體"/>
        <family val="4"/>
        <charset val="136"/>
      </rPr>
      <t>淨資產過渡</t>
    </r>
    <phoneticPr fontId="24" type="noConversion"/>
  </si>
  <si>
    <r>
      <t>114/12/31</t>
    </r>
    <r>
      <rPr>
        <sz val="12"/>
        <color rgb="FFFF0000"/>
        <rFont val="標楷體"/>
        <family val="4"/>
        <charset val="136"/>
      </rPr>
      <t>含在地化及過渡措施之</t>
    </r>
    <r>
      <rPr>
        <sz val="12"/>
        <color rgb="FFFF0000"/>
        <rFont val="Times New Roman"/>
        <family val="1"/>
      </rPr>
      <t>TIS Ratio</t>
    </r>
  </si>
  <si>
    <r>
      <rPr>
        <b/>
        <sz val="12"/>
        <color rgb="FFFF0000"/>
        <rFont val="Times New Roman"/>
        <family val="1"/>
      </rPr>
      <t>IFRS17</t>
    </r>
    <r>
      <rPr>
        <b/>
        <sz val="12"/>
        <rFont val="標楷體"/>
        <family val="4"/>
        <charset val="136"/>
      </rPr>
      <t>淨值比</t>
    </r>
    <phoneticPr fontId="24" type="noConversion"/>
  </si>
  <si>
    <r>
      <rPr>
        <sz val="12"/>
        <color theme="1"/>
        <rFont val="標楷體"/>
        <family val="4"/>
        <charset val="136"/>
      </rPr>
      <t>註</t>
    </r>
    <r>
      <rPr>
        <sz val="12"/>
        <color rgb="FFFF0000"/>
        <rFont val="Times New Roman"/>
        <family val="1"/>
      </rPr>
      <t>3</t>
    </r>
    <r>
      <rPr>
        <sz val="12"/>
        <color theme="1"/>
        <rFont val="標楷體"/>
        <family val="4"/>
        <charset val="136"/>
      </rPr>
      <t>：</t>
    </r>
    <r>
      <rPr>
        <sz val="12"/>
        <color rgb="FFFF0000"/>
        <rFont val="Times New Roman"/>
        <family val="1"/>
      </rPr>
      <t>TIS</t>
    </r>
    <r>
      <rPr>
        <sz val="12"/>
        <color theme="1"/>
        <rFont val="標楷體"/>
        <family val="4"/>
        <charset val="136"/>
      </rPr>
      <t>自有資本（含</t>
    </r>
    <r>
      <rPr>
        <sz val="12"/>
        <color theme="1"/>
        <rFont val="Times New Roman"/>
        <family val="1"/>
      </rPr>
      <t>TIS</t>
    </r>
    <r>
      <rPr>
        <sz val="12"/>
        <color theme="1"/>
        <rFont val="標楷體"/>
        <family val="4"/>
        <charset val="136"/>
      </rPr>
      <t>淨資產過渡措施）</t>
    </r>
    <r>
      <rPr>
        <sz val="12"/>
        <color theme="1"/>
        <rFont val="Times New Roman"/>
        <family val="1"/>
      </rPr>
      <t>=Ter1</t>
    </r>
    <r>
      <rPr>
        <sz val="12"/>
        <color theme="1"/>
        <rFont val="標楷體"/>
        <family val="4"/>
        <charset val="136"/>
      </rPr>
      <t>資本</t>
    </r>
    <r>
      <rPr>
        <sz val="12"/>
        <color theme="1"/>
        <rFont val="Times New Roman"/>
        <family val="1"/>
      </rPr>
      <t>+Ter2</t>
    </r>
    <r>
      <rPr>
        <sz val="12"/>
        <color theme="1"/>
        <rFont val="標楷體"/>
        <family val="4"/>
        <charset val="136"/>
      </rPr>
      <t>資本</t>
    </r>
    <r>
      <rPr>
        <sz val="12"/>
        <color theme="1"/>
        <rFont val="Times New Roman"/>
        <family val="1"/>
      </rPr>
      <t>+</t>
    </r>
    <r>
      <rPr>
        <sz val="12"/>
        <color theme="1"/>
        <rFont val="標楷體"/>
        <family val="4"/>
        <charset val="136"/>
      </rPr>
      <t>淨資產過渡（稅前）</t>
    </r>
    <r>
      <rPr>
        <sz val="12"/>
        <color theme="1"/>
        <rFont val="Times New Roman"/>
        <family val="1"/>
      </rPr>
      <t>*</t>
    </r>
    <r>
      <rPr>
        <sz val="12"/>
        <color theme="1"/>
        <rFont val="標楷體"/>
        <family val="4"/>
        <charset val="136"/>
      </rPr>
      <t>（</t>
    </r>
    <r>
      <rPr>
        <sz val="12"/>
        <color theme="1"/>
        <rFont val="Times New Roman"/>
        <family val="1"/>
      </rPr>
      <t>1-20%</t>
    </r>
    <r>
      <rPr>
        <sz val="12"/>
        <color theme="1"/>
        <rFont val="標楷體"/>
        <family val="4"/>
        <charset val="136"/>
      </rPr>
      <t>）。</t>
    </r>
    <phoneticPr fontId="24" type="noConversion"/>
  </si>
  <si>
    <r>
      <rPr>
        <sz val="12"/>
        <rFont val="標楷體"/>
        <family val="4"/>
        <charset val="136"/>
      </rPr>
      <t>接軌</t>
    </r>
    <r>
      <rPr>
        <sz val="12"/>
        <rFont val="Times New Roman"/>
        <family val="1"/>
      </rPr>
      <t>IFRS17</t>
    </r>
    <r>
      <rPr>
        <sz val="12"/>
        <rFont val="標楷體"/>
        <family val="4"/>
        <charset val="136"/>
      </rPr>
      <t>高利率保單利率轉換措施</t>
    </r>
    <r>
      <rPr>
        <sz val="12"/>
        <rFont val="Times New Roman"/>
        <family val="1"/>
      </rPr>
      <t>(</t>
    </r>
    <r>
      <rPr>
        <sz val="12"/>
        <color rgb="FFFF0000"/>
        <rFont val="Times New Roman"/>
        <family val="1"/>
      </rPr>
      <t>TIS</t>
    </r>
    <r>
      <rPr>
        <sz val="12"/>
        <rFont val="標楷體"/>
        <family val="4"/>
        <charset val="136"/>
      </rPr>
      <t>共用</t>
    </r>
    <r>
      <rPr>
        <sz val="12"/>
        <rFont val="Times New Roman"/>
        <family val="1"/>
      </rPr>
      <t>)</t>
    </r>
    <phoneticPr fontId="24" type="noConversion"/>
  </si>
  <si>
    <r>
      <t>114/12/31</t>
    </r>
    <r>
      <rPr>
        <sz val="12"/>
        <color rgb="FFFF0000"/>
        <rFont val="標楷體"/>
        <family val="4"/>
        <charset val="136"/>
      </rPr>
      <t>之基礎情境（</t>
    </r>
    <r>
      <rPr>
        <sz val="12"/>
        <color rgb="FFFF0000"/>
        <rFont val="Times New Roman"/>
        <family val="1"/>
      </rPr>
      <t>ICS</t>
    </r>
    <r>
      <rPr>
        <sz val="12"/>
        <color rgb="FFFF0000"/>
        <rFont val="標楷體"/>
        <family val="4"/>
        <charset val="136"/>
      </rPr>
      <t>國際版利率情境）</t>
    </r>
    <phoneticPr fontId="24" type="noConversion"/>
  </si>
  <si>
    <r>
      <t>114/12/31</t>
    </r>
    <r>
      <rPr>
        <sz val="12"/>
        <color rgb="FFFF0000"/>
        <rFont val="標楷體"/>
        <family val="4"/>
        <charset val="136"/>
      </rPr>
      <t>之在地化情境（</t>
    </r>
    <r>
      <rPr>
        <sz val="12"/>
        <color rgb="FFFF0000"/>
        <rFont val="Times New Roman"/>
        <family val="1"/>
      </rPr>
      <t>TIS</t>
    </r>
    <r>
      <rPr>
        <sz val="12"/>
        <color rgb="FFFF0000"/>
        <rFont val="標楷體"/>
        <family val="4"/>
        <charset val="136"/>
      </rPr>
      <t>在地化利率情境）</t>
    </r>
    <phoneticPr fontId="24" type="noConversion"/>
  </si>
  <si>
    <r>
      <rPr>
        <sz val="12"/>
        <color rgb="FFFF0000"/>
        <rFont val="標楷體"/>
        <family val="4"/>
        <charset val="136"/>
      </rPr>
      <t>註</t>
    </r>
    <r>
      <rPr>
        <sz val="12"/>
        <color rgb="FFFF0000"/>
        <rFont val="Times New Roman"/>
        <family val="1"/>
      </rPr>
      <t>1</t>
    </r>
    <r>
      <rPr>
        <sz val="12"/>
        <color rgb="FFFF0000"/>
        <rFont val="標楷體"/>
        <family val="4"/>
        <charset val="136"/>
      </rPr>
      <t>：</t>
    </r>
    <r>
      <rPr>
        <sz val="12"/>
        <color rgb="FFFF0000"/>
        <rFont val="Times New Roman"/>
        <family val="1"/>
      </rPr>
      <t>114/12/31</t>
    </r>
    <r>
      <rPr>
        <sz val="12"/>
        <color rgb="FFFF0000"/>
        <rFont val="標楷體"/>
        <family val="4"/>
        <charset val="136"/>
      </rPr>
      <t>之基礎情境及在地化情境之壽險風險資本皆採本土化加壓幅度計算。</t>
    </r>
    <r>
      <rPr>
        <sz val="12"/>
        <color theme="1"/>
        <rFont val="標楷體"/>
        <family val="4"/>
        <charset val="136"/>
      </rPr>
      <t/>
    </r>
    <phoneticPr fontId="24" type="noConversion"/>
  </si>
  <si>
    <t>(II)TIS Ratio</t>
  </si>
  <si>
    <r>
      <rPr>
        <b/>
        <sz val="12"/>
        <color rgb="FFFF0000"/>
        <rFont val="Times New Roman"/>
        <family val="1"/>
      </rPr>
      <t>TIS</t>
    </r>
    <r>
      <rPr>
        <b/>
        <sz val="12"/>
        <rFont val="Times New Roman"/>
        <family val="1"/>
      </rPr>
      <t xml:space="preserve"> Ratio</t>
    </r>
    <phoneticPr fontId="24" type="noConversion"/>
  </si>
  <si>
    <r>
      <t>119</t>
    </r>
    <r>
      <rPr>
        <sz val="12"/>
        <rFont val="標楷體"/>
        <family val="4"/>
        <charset val="136"/>
      </rPr>
      <t>年</t>
    </r>
    <phoneticPr fontId="24" type="noConversion"/>
  </si>
  <si>
    <r>
      <t>FVOCI</t>
    </r>
    <r>
      <rPr>
        <sz val="12"/>
        <rFont val="標楷體"/>
        <family val="4"/>
        <charset val="136"/>
      </rPr>
      <t>衡量之債務工具評價損益</t>
    </r>
    <r>
      <rPr>
        <sz val="12"/>
        <rFont val="Times New Roman"/>
        <family val="1"/>
      </rPr>
      <t>(</t>
    </r>
    <r>
      <rPr>
        <sz val="12"/>
        <rFont val="標楷體"/>
        <family val="4"/>
        <charset val="136"/>
      </rPr>
      <t>包含除列時將其他綜合損益重分類至損益之金額</t>
    </r>
    <r>
      <rPr>
        <sz val="12"/>
        <rFont val="Times New Roman"/>
        <family val="1"/>
      </rPr>
      <t>)</t>
    </r>
    <phoneticPr fontId="72" type="noConversion"/>
  </si>
  <si>
    <r>
      <rPr>
        <sz val="12"/>
        <rFont val="標楷體"/>
        <family val="4"/>
        <charset val="136"/>
      </rPr>
      <t>當期</t>
    </r>
    <r>
      <rPr>
        <sz val="12"/>
        <rFont val="Times New Roman"/>
        <family val="1"/>
      </rPr>
      <t>IFRS17</t>
    </r>
    <r>
      <rPr>
        <sz val="12"/>
        <rFont val="標楷體"/>
        <family val="4"/>
        <charset val="136"/>
      </rPr>
      <t>損益</t>
    </r>
    <phoneticPr fontId="24" type="noConversion"/>
  </si>
  <si>
    <r>
      <rPr>
        <sz val="12"/>
        <rFont val="標楷體"/>
        <family val="4"/>
        <charset val="136"/>
      </rPr>
      <t>當期現金股利</t>
    </r>
    <phoneticPr fontId="24" type="noConversion"/>
  </si>
  <si>
    <r>
      <rPr>
        <sz val="12"/>
        <rFont val="標楷體"/>
        <family val="4"/>
        <charset val="136"/>
      </rPr>
      <t>當期股票股利</t>
    </r>
    <phoneticPr fontId="24" type="noConversion"/>
  </si>
  <si>
    <r>
      <t>IFRS17</t>
    </r>
    <r>
      <rPr>
        <b/>
        <sz val="12"/>
        <rFont val="標楷體"/>
        <family val="4"/>
        <charset val="136"/>
      </rPr>
      <t>淨值</t>
    </r>
    <phoneticPr fontId="24" type="noConversion"/>
  </si>
  <si>
    <r>
      <rPr>
        <sz val="12"/>
        <rFont val="標楷體"/>
        <family val="4"/>
        <charset val="136"/>
      </rPr>
      <t>股本</t>
    </r>
    <r>
      <rPr>
        <sz val="12"/>
        <rFont val="Times New Roman"/>
        <family val="1"/>
      </rPr>
      <t>+</t>
    </r>
    <r>
      <rPr>
        <sz val="12"/>
        <rFont val="標楷體"/>
        <family val="4"/>
        <charset val="136"/>
      </rPr>
      <t>資本公積</t>
    </r>
    <phoneticPr fontId="24" type="noConversion"/>
  </si>
  <si>
    <r>
      <rPr>
        <sz val="12"/>
        <rFont val="標楷體"/>
        <family val="4"/>
        <charset val="136"/>
      </rPr>
      <t>盈餘轉增資</t>
    </r>
    <phoneticPr fontId="24" type="noConversion"/>
  </si>
  <si>
    <r>
      <rPr>
        <sz val="12"/>
        <rFont val="標楷體"/>
        <family val="4"/>
        <charset val="136"/>
      </rPr>
      <t xml:space="preserve">其他權益
</t>
    </r>
    <phoneticPr fontId="24" type="noConversion"/>
  </si>
  <si>
    <r>
      <rPr>
        <sz val="12"/>
        <rFont val="標楷體"/>
        <family val="4"/>
        <charset val="136"/>
      </rPr>
      <t>期末</t>
    </r>
    <r>
      <rPr>
        <sz val="12"/>
        <rFont val="Times New Roman"/>
        <family val="1"/>
      </rPr>
      <t>IFRS17</t>
    </r>
    <r>
      <rPr>
        <sz val="12"/>
        <rFont val="標楷體"/>
        <family val="4"/>
        <charset val="136"/>
      </rPr>
      <t>淨值</t>
    </r>
    <phoneticPr fontId="24" type="noConversion"/>
  </si>
  <si>
    <r>
      <t>IFRS17</t>
    </r>
    <r>
      <rPr>
        <b/>
        <sz val="12"/>
        <rFont val="標楷體"/>
        <family val="4"/>
        <charset val="136"/>
      </rPr>
      <t>下不含投資型保險專設帳簿之資產總額</t>
    </r>
    <phoneticPr fontId="24" type="noConversion"/>
  </si>
  <si>
    <r>
      <rPr>
        <sz val="12"/>
        <rFont val="標楷體"/>
        <family val="4"/>
        <charset val="136"/>
      </rPr>
      <t>各項總風險資本調整數</t>
    </r>
    <r>
      <rPr>
        <sz val="12"/>
        <rFont val="Times New Roman"/>
        <family val="1"/>
      </rPr>
      <t>(</t>
    </r>
    <r>
      <rPr>
        <sz val="12"/>
        <rFont val="標楷體"/>
        <family val="4"/>
        <charset val="136"/>
      </rPr>
      <t>註</t>
    </r>
    <r>
      <rPr>
        <sz val="12"/>
        <rFont val="Times New Roman"/>
        <family val="1"/>
      </rPr>
      <t>)</t>
    </r>
    <phoneticPr fontId="24" type="noConversion"/>
  </si>
  <si>
    <r>
      <rPr>
        <sz val="12"/>
        <rFont val="標楷體"/>
        <family val="4"/>
        <charset val="136"/>
      </rPr>
      <t>國內上市上櫃股票</t>
    </r>
    <phoneticPr fontId="24" type="noConversion"/>
  </si>
  <si>
    <r>
      <rPr>
        <sz val="12"/>
        <rFont val="標楷體"/>
        <family val="4"/>
        <charset val="136"/>
      </rPr>
      <t>利率風險</t>
    </r>
    <phoneticPr fontId="24" type="noConversion"/>
  </si>
  <si>
    <r>
      <rPr>
        <sz val="12"/>
        <rFont val="標楷體"/>
        <family val="4"/>
        <charset val="136"/>
      </rPr>
      <t>風險資本總調整數</t>
    </r>
    <r>
      <rPr>
        <sz val="12"/>
        <color rgb="FFFF0000"/>
        <rFont val="Times New Roman"/>
        <family val="1"/>
      </rPr>
      <t/>
    </r>
    <phoneticPr fontId="24" type="noConversion"/>
  </si>
  <si>
    <r>
      <rPr>
        <sz val="12"/>
        <rFont val="標楷體"/>
        <family val="4"/>
        <charset val="136"/>
      </rPr>
      <t>自有資本調整數</t>
    </r>
    <phoneticPr fontId="24" type="noConversion"/>
  </si>
  <si>
    <r>
      <rPr>
        <b/>
        <sz val="12"/>
        <color rgb="FFFF0000"/>
        <rFont val="Times New Roman"/>
        <family val="1"/>
      </rPr>
      <t>TIS</t>
    </r>
    <r>
      <rPr>
        <b/>
        <sz val="12"/>
        <rFont val="標楷體"/>
        <family val="4"/>
        <charset val="136"/>
      </rPr>
      <t>自有資本</t>
    </r>
    <phoneticPr fontId="24" type="noConversion"/>
  </si>
  <si>
    <r>
      <rPr>
        <sz val="12"/>
        <color rgb="FFFF0000"/>
        <rFont val="標楷體"/>
        <family val="4"/>
        <charset val="136"/>
      </rPr>
      <t>註：請填列下表各個評價時點之保單借款餘額並分析說明保單借款評價結果之合理性。</t>
    </r>
    <phoneticPr fontId="24" type="noConversion"/>
  </si>
  <si>
    <r>
      <rPr>
        <b/>
        <sz val="12"/>
        <color rgb="FFFF0000"/>
        <rFont val="Times New Roman"/>
        <family val="1"/>
      </rPr>
      <t>TIS</t>
    </r>
    <r>
      <rPr>
        <b/>
        <sz val="12"/>
        <rFont val="標楷體"/>
        <family val="4"/>
        <charset val="136"/>
      </rPr>
      <t>風險資本</t>
    </r>
    <phoneticPr fontId="24" type="noConversion"/>
  </si>
  <si>
    <r>
      <rPr>
        <sz val="12"/>
        <color rgb="FFFF0000"/>
        <rFont val="Times New Roman"/>
        <family val="1"/>
      </rPr>
      <t>TIS</t>
    </r>
    <r>
      <rPr>
        <sz val="12"/>
        <rFont val="標楷體"/>
        <family val="4"/>
        <charset val="136"/>
      </rPr>
      <t>風險資本總調整數</t>
    </r>
    <phoneticPr fontId="24" type="noConversion"/>
  </si>
  <si>
    <r>
      <rPr>
        <sz val="12"/>
        <color rgb="FFFF0000"/>
        <rFont val="Times New Roman"/>
        <family val="1"/>
      </rPr>
      <t>TIS</t>
    </r>
    <r>
      <rPr>
        <sz val="12"/>
        <rFont val="標楷體"/>
        <family val="4"/>
        <charset val="136"/>
      </rPr>
      <t>風險資本</t>
    </r>
    <r>
      <rPr>
        <sz val="12"/>
        <rFont val="Times New Roman"/>
        <family val="1"/>
      </rPr>
      <t>(</t>
    </r>
    <r>
      <rPr>
        <sz val="12"/>
        <rFont val="標楷體"/>
        <family val="4"/>
        <charset val="136"/>
      </rPr>
      <t>含標準版統一適用及選擇性之</t>
    </r>
    <r>
      <rPr>
        <sz val="12"/>
        <color rgb="FFFF0000"/>
        <rFont val="Times New Roman"/>
        <family val="1"/>
      </rPr>
      <t>TIS</t>
    </r>
    <r>
      <rPr>
        <sz val="12"/>
        <rFont val="標楷體"/>
        <family val="4"/>
        <charset val="136"/>
      </rPr>
      <t>風險資本過渡措施</t>
    </r>
    <r>
      <rPr>
        <sz val="12"/>
        <rFont val="Times New Roman"/>
        <family val="1"/>
      </rPr>
      <t>)</t>
    </r>
    <phoneticPr fontId="24" type="noConversion"/>
  </si>
  <si>
    <r>
      <rPr>
        <sz val="12"/>
        <color rgb="FFFF0000"/>
        <rFont val="Times New Roman"/>
        <family val="1"/>
      </rPr>
      <t>TIS</t>
    </r>
    <r>
      <rPr>
        <sz val="12"/>
        <rFont val="Times New Roman"/>
        <family val="1"/>
      </rPr>
      <t>%(</t>
    </r>
    <r>
      <rPr>
        <sz val="12"/>
        <rFont val="標楷體"/>
        <family val="4"/>
        <charset val="136"/>
      </rPr>
      <t>不含任何</t>
    </r>
    <r>
      <rPr>
        <sz val="12"/>
        <color rgb="FFFF0000"/>
        <rFont val="Times New Roman"/>
        <family val="1"/>
      </rPr>
      <t>TIS</t>
    </r>
    <r>
      <rPr>
        <sz val="12"/>
        <rFont val="標楷體"/>
        <family val="4"/>
        <charset val="136"/>
      </rPr>
      <t>過渡措施</t>
    </r>
    <r>
      <rPr>
        <sz val="12"/>
        <rFont val="Times New Roman"/>
        <family val="1"/>
      </rPr>
      <t>)</t>
    </r>
    <phoneticPr fontId="24" type="noConversion"/>
  </si>
  <si>
    <r>
      <rPr>
        <sz val="12"/>
        <color rgb="FFFF0000"/>
        <rFont val="Times New Roman"/>
        <family val="1"/>
      </rPr>
      <t>TIS</t>
    </r>
    <r>
      <rPr>
        <sz val="12"/>
        <rFont val="Times New Roman"/>
        <family val="1"/>
      </rPr>
      <t>%(</t>
    </r>
    <r>
      <rPr>
        <sz val="12"/>
        <rFont val="標楷體"/>
        <family val="4"/>
        <charset val="136"/>
      </rPr>
      <t>含標準版統一適用及選擇性</t>
    </r>
    <r>
      <rPr>
        <sz val="12"/>
        <color rgb="FFFF0000"/>
        <rFont val="Times New Roman"/>
        <family val="1"/>
      </rPr>
      <t>TIS</t>
    </r>
    <r>
      <rPr>
        <sz val="12"/>
        <rFont val="標楷體"/>
        <family val="4"/>
        <charset val="136"/>
      </rPr>
      <t>過渡措施</t>
    </r>
    <r>
      <rPr>
        <sz val="12"/>
        <rFont val="Times New Roman"/>
        <family val="1"/>
      </rPr>
      <t>)</t>
    </r>
    <phoneticPr fontId="24" type="noConversion"/>
  </si>
  <si>
    <r>
      <rPr>
        <sz val="12"/>
        <color rgb="FFFF0000"/>
        <rFont val="Times New Roman"/>
        <family val="1"/>
      </rPr>
      <t>TIS</t>
    </r>
    <r>
      <rPr>
        <sz val="12"/>
        <rFont val="Times New Roman"/>
        <family val="1"/>
      </rPr>
      <t>%(</t>
    </r>
    <r>
      <rPr>
        <sz val="12"/>
        <rFont val="標楷體"/>
        <family val="4"/>
        <charset val="136"/>
      </rPr>
      <t>含標準版統一適用及選擇性</t>
    </r>
    <r>
      <rPr>
        <sz val="12"/>
        <color rgb="FFFF0000"/>
        <rFont val="Times New Roman"/>
        <family val="1"/>
      </rPr>
      <t>TIS</t>
    </r>
    <r>
      <rPr>
        <sz val="12"/>
        <rFont val="標楷體"/>
        <family val="4"/>
        <charset val="136"/>
      </rPr>
      <t>過渡措施</t>
    </r>
    <r>
      <rPr>
        <sz val="12"/>
        <rFont val="Times New Roman"/>
        <family val="1"/>
      </rPr>
      <t>)</t>
    </r>
    <r>
      <rPr>
        <sz val="12"/>
        <rFont val="標楷體"/>
        <family val="4"/>
        <charset val="136"/>
      </rPr>
      <t>達</t>
    </r>
    <r>
      <rPr>
        <sz val="12"/>
        <rFont val="Times New Roman"/>
        <family val="1"/>
      </rPr>
      <t>100%</t>
    </r>
    <r>
      <rPr>
        <sz val="12"/>
        <rFont val="標楷體"/>
        <family val="4"/>
        <charset val="136"/>
      </rPr>
      <t>之資本缺口</t>
    </r>
    <phoneticPr fontId="24" type="noConversion"/>
  </si>
  <si>
    <r>
      <rPr>
        <sz val="12"/>
        <rFont val="標楷體"/>
        <family val="4"/>
        <charset val="136"/>
      </rPr>
      <t>依</t>
    </r>
    <r>
      <rPr>
        <sz val="12"/>
        <rFont val="Times New Roman"/>
        <family val="1"/>
      </rPr>
      <t>IFRS15</t>
    </r>
    <r>
      <rPr>
        <sz val="12"/>
        <rFont val="標楷體"/>
        <family val="4"/>
        <charset val="136"/>
      </rPr>
      <t>規範計算之商品或服務組成</t>
    </r>
    <phoneticPr fontId="72" type="noConversion"/>
  </si>
  <si>
    <r>
      <rPr>
        <sz val="12"/>
        <rFont val="標楷體"/>
        <family val="4"/>
        <charset val="136"/>
      </rPr>
      <t xml:space="preserve">可區分商品或服務組成
</t>
    </r>
    <r>
      <rPr>
        <sz val="12"/>
        <rFont val="Times New Roman"/>
        <family val="1"/>
      </rPr>
      <t>(</t>
    </r>
    <r>
      <rPr>
        <sz val="12"/>
        <rFont val="標楷體"/>
        <family val="4"/>
        <charset val="136"/>
      </rPr>
      <t>請填列：如海外急難救助等。</t>
    </r>
    <r>
      <rPr>
        <sz val="12"/>
        <rFont val="Times New Roman"/>
        <family val="1"/>
      </rPr>
      <t>)</t>
    </r>
    <r>
      <rPr>
        <sz val="12"/>
        <rFont val="標楷體"/>
        <family val="4"/>
        <charset val="136"/>
      </rPr>
      <t>　</t>
    </r>
    <phoneticPr fontId="72" type="noConversion"/>
  </si>
  <si>
    <r>
      <rPr>
        <sz val="12"/>
        <rFont val="標楷體"/>
        <family val="4"/>
        <charset val="136"/>
      </rPr>
      <t xml:space="preserve">分離之商品或服務組成
</t>
    </r>
    <r>
      <rPr>
        <sz val="12"/>
        <rFont val="Times New Roman"/>
        <family val="1"/>
      </rPr>
      <t>(</t>
    </r>
    <r>
      <rPr>
        <sz val="12"/>
        <rFont val="標楷體"/>
        <family val="4"/>
        <charset val="136"/>
      </rPr>
      <t>請填列：如資產管理服務等。</t>
    </r>
    <r>
      <rPr>
        <sz val="12"/>
        <rFont val="Times New Roman"/>
        <family val="1"/>
      </rPr>
      <t>)</t>
    </r>
    <phoneticPr fontId="72" type="noConversion"/>
  </si>
  <si>
    <r>
      <rPr>
        <sz val="12"/>
        <rFont val="標楷體"/>
        <family val="4"/>
        <charset val="136"/>
      </rPr>
      <t>依</t>
    </r>
    <r>
      <rPr>
        <sz val="12"/>
        <rFont val="Times New Roman"/>
        <family val="1"/>
      </rPr>
      <t>IFRS15</t>
    </r>
    <r>
      <rPr>
        <sz val="12"/>
        <rFont val="標楷體"/>
        <family val="4"/>
        <charset val="136"/>
      </rPr>
      <t>規範計算之
商品或服務組成</t>
    </r>
    <phoneticPr fontId="72" type="noConversion"/>
  </si>
  <si>
    <r>
      <rPr>
        <sz val="12"/>
        <rFont val="標楷體"/>
        <family val="4"/>
        <charset val="136"/>
      </rPr>
      <t>新契約對</t>
    </r>
    <r>
      <rPr>
        <sz val="12"/>
        <color rgb="FFFF0000"/>
        <rFont val="Times New Roman"/>
        <family val="1"/>
      </rPr>
      <t>TIS</t>
    </r>
    <r>
      <rPr>
        <sz val="12"/>
        <rFont val="標楷體"/>
        <family val="4"/>
        <charset val="136"/>
      </rPr>
      <t>自有資本貢獻</t>
    </r>
    <phoneticPr fontId="24" type="noConversion"/>
  </si>
  <si>
    <r>
      <rPr>
        <sz val="12"/>
        <color rgb="FFFF0000"/>
        <rFont val="Times New Roman"/>
        <family val="1"/>
      </rPr>
      <t>TIS</t>
    </r>
    <r>
      <rPr>
        <sz val="12"/>
        <rFont val="標楷體"/>
        <family val="4"/>
        <charset val="136"/>
      </rPr>
      <t>淨資產過渡</t>
    </r>
    <phoneticPr fontId="24" type="noConversion"/>
  </si>
  <si>
    <r>
      <rPr>
        <sz val="12"/>
        <color rgb="FFFF0000"/>
        <rFont val="Times New Roman"/>
        <family val="1"/>
      </rPr>
      <t>TIS</t>
    </r>
    <r>
      <rPr>
        <sz val="12"/>
        <rFont val="標楷體"/>
        <family val="4"/>
        <charset val="136"/>
      </rPr>
      <t>利率風險過渡</t>
    </r>
    <phoneticPr fontId="24" type="noConversion"/>
  </si>
  <si>
    <r>
      <rPr>
        <b/>
        <sz val="12"/>
        <rFont val="標楷體"/>
        <family val="4"/>
        <charset val="136"/>
      </rPr>
      <t>接軌</t>
    </r>
    <r>
      <rPr>
        <b/>
        <sz val="12"/>
        <rFont val="Times New Roman"/>
        <family val="1"/>
      </rPr>
      <t>IFRS17</t>
    </r>
    <r>
      <rPr>
        <b/>
        <sz val="12"/>
        <rFont val="標楷體"/>
        <family val="4"/>
        <charset val="136"/>
      </rPr>
      <t>及</t>
    </r>
    <r>
      <rPr>
        <b/>
        <sz val="12"/>
        <color rgb="FFFF0000"/>
        <rFont val="Times New Roman"/>
        <family val="1"/>
      </rPr>
      <t>TIS</t>
    </r>
    <r>
      <rPr>
        <b/>
        <sz val="12"/>
        <rFont val="標楷體"/>
        <family val="4"/>
        <charset val="136"/>
      </rPr>
      <t>二制度之商品規劃、盈餘保留規劃、增資規劃及接軌二制度措施</t>
    </r>
    <phoneticPr fontId="24" type="noConversion"/>
  </si>
  <si>
    <t>適用保單
之責準利率下限</t>
    <phoneticPr fontId="72" type="noConversion"/>
  </si>
  <si>
    <r>
      <rPr>
        <sz val="11"/>
        <rFont val="標楷體"/>
        <family val="4"/>
        <charset val="136"/>
      </rPr>
      <t>是否
申請</t>
    </r>
    <phoneticPr fontId="72" type="noConversion"/>
  </si>
  <si>
    <r>
      <rPr>
        <sz val="11"/>
        <color rgb="FFFF0000"/>
        <rFont val="標楷體"/>
        <family val="4"/>
        <charset val="136"/>
      </rPr>
      <t>申請過渡
比例始點</t>
    </r>
    <phoneticPr fontId="72" type="noConversion"/>
  </si>
  <si>
    <r>
      <rPr>
        <sz val="12"/>
        <color rgb="FFFF0000"/>
        <rFont val="Times New Roman"/>
        <family val="1"/>
      </rPr>
      <t>TIS</t>
    </r>
    <r>
      <rPr>
        <sz val="12"/>
        <rFont val="Times New Roman"/>
        <family val="1"/>
      </rPr>
      <t xml:space="preserve"> Ratio</t>
    </r>
    <r>
      <rPr>
        <sz val="12"/>
        <rFont val="標楷體"/>
        <family val="4"/>
        <charset val="136"/>
      </rPr>
      <t>【在含利率轉換措施（依公司採計貼水）基礎下】</t>
    </r>
    <phoneticPr fontId="24" type="noConversion"/>
  </si>
  <si>
    <r>
      <rPr>
        <b/>
        <sz val="12"/>
        <color rgb="FFFF0000"/>
        <rFont val="Times New Roman"/>
        <family val="1"/>
      </rPr>
      <t>TIS</t>
    </r>
    <r>
      <rPr>
        <b/>
        <sz val="12"/>
        <rFont val="標楷體"/>
        <family val="4"/>
        <charset val="136"/>
      </rPr>
      <t>過渡措施之調整數</t>
    </r>
    <phoneticPr fontId="24" type="noConversion"/>
  </si>
  <si>
    <t>(A)</t>
    <phoneticPr fontId="24" type="noConversion"/>
  </si>
  <si>
    <r>
      <rPr>
        <sz val="12"/>
        <rFont val="標楷體"/>
        <family val="4"/>
        <charset val="136"/>
      </rPr>
      <t>註</t>
    </r>
    <r>
      <rPr>
        <sz val="12"/>
        <rFont val="Times New Roman"/>
        <family val="1"/>
      </rPr>
      <t>1</t>
    </r>
    <r>
      <rPr>
        <sz val="12"/>
        <rFont val="標楷體"/>
        <family val="4"/>
        <charset val="136"/>
      </rPr>
      <t>：請說明</t>
    </r>
    <r>
      <rPr>
        <sz val="12"/>
        <rFont val="Times New Roman"/>
        <family val="1"/>
      </rPr>
      <t>CSM</t>
    </r>
    <r>
      <rPr>
        <sz val="12"/>
        <rFont val="標楷體"/>
        <family val="4"/>
        <charset val="136"/>
      </rPr>
      <t>攤銷方式及攤銷比例合理性。</t>
    </r>
    <phoneticPr fontId="89" type="noConversion"/>
  </si>
  <si>
    <t>固定收益類資產
市價占比</t>
    <phoneticPr fontId="72" type="noConversion"/>
  </si>
  <si>
    <r>
      <rPr>
        <sz val="12"/>
        <rFont val="標楷體"/>
        <family val="4"/>
        <charset val="136"/>
      </rPr>
      <t>註</t>
    </r>
    <r>
      <rPr>
        <sz val="12"/>
        <rFont val="Times New Roman"/>
        <family val="1"/>
      </rPr>
      <t>1</t>
    </r>
    <r>
      <rPr>
        <sz val="12"/>
        <rFont val="標楷體"/>
        <family val="4"/>
        <charset val="136"/>
      </rPr>
      <t>：請說明負債利息成本評估方式。</t>
    </r>
    <phoneticPr fontId="72" type="noConversion"/>
  </si>
  <si>
    <r>
      <rPr>
        <sz val="14"/>
        <color rgb="FFFF0000"/>
        <rFont val="標楷體"/>
        <family val="4"/>
        <charset val="136"/>
      </rPr>
      <t>表</t>
    </r>
    <r>
      <rPr>
        <sz val="14"/>
        <color rgb="FFFF0000"/>
        <rFont val="Times New Roman"/>
        <family val="1"/>
      </rPr>
      <t>B-1</t>
    </r>
  </si>
  <si>
    <r>
      <rPr>
        <sz val="14"/>
        <color rgb="FFFF0000"/>
        <rFont val="標楷體"/>
        <family val="4"/>
        <charset val="136"/>
      </rPr>
      <t>新契約保費收入佔率前五名商品之</t>
    </r>
    <r>
      <rPr>
        <sz val="14"/>
        <color rgb="FFFF0000"/>
        <rFont val="Times New Roman"/>
        <family val="1"/>
      </rPr>
      <t>IFRS17</t>
    </r>
    <r>
      <rPr>
        <sz val="14"/>
        <color rgb="FFFF0000"/>
        <rFont val="標楷體"/>
        <family val="4"/>
        <charset val="136"/>
      </rPr>
      <t>邊際利潤</t>
    </r>
    <r>
      <rPr>
        <sz val="14"/>
        <color rgb="FFFF0000"/>
        <rFont val="Times New Roman"/>
        <family val="1"/>
      </rPr>
      <t>(CSM)</t>
    </r>
    <r>
      <rPr>
        <sz val="14"/>
        <color rgb="FFFF0000"/>
        <rFont val="標楷體"/>
        <family val="4"/>
        <charset val="136"/>
      </rPr>
      <t>及</t>
    </r>
    <r>
      <rPr>
        <sz val="14"/>
        <color rgb="FFFF0000"/>
        <rFont val="Times New Roman"/>
        <family val="1"/>
      </rPr>
      <t>TIS</t>
    </r>
    <r>
      <rPr>
        <sz val="14"/>
        <color rgb="FFFF0000"/>
        <rFont val="標楷體"/>
        <family val="4"/>
        <charset val="136"/>
      </rPr>
      <t>資本貢獻</t>
    </r>
    <r>
      <rPr>
        <sz val="14"/>
        <color rgb="FFFF0000"/>
        <rFont val="Times New Roman"/>
        <family val="1"/>
      </rPr>
      <t>(CC)</t>
    </r>
  </si>
  <si>
    <r>
      <rPr>
        <sz val="14"/>
        <color rgb="FFFF0000"/>
        <rFont val="標楷體"/>
        <family val="4"/>
        <charset val="136"/>
      </rPr>
      <t>表</t>
    </r>
    <r>
      <rPr>
        <sz val="14"/>
        <color rgb="FFFF0000"/>
        <rFont val="Times New Roman"/>
        <family val="1"/>
      </rPr>
      <t>B-2</t>
    </r>
  </si>
  <si>
    <r>
      <rPr>
        <sz val="14"/>
        <color rgb="FFFF0000"/>
        <rFont val="標楷體"/>
        <family val="4"/>
        <charset val="136"/>
      </rPr>
      <t>虧損性合約群組之明細及分析</t>
    </r>
    <phoneticPr fontId="24" type="noConversion"/>
  </si>
  <si>
    <r>
      <rPr>
        <sz val="14"/>
        <rFont val="標楷體"/>
        <family val="4"/>
        <charset val="136"/>
      </rPr>
      <t>公司整體之資產與負債匹配分析</t>
    </r>
    <phoneticPr fontId="24" type="noConversion"/>
  </si>
  <si>
    <r>
      <rPr>
        <sz val="14"/>
        <rFont val="標楷體"/>
        <family val="4"/>
        <charset val="136"/>
      </rPr>
      <t>不同區隔資產下資產負債存續期間分析</t>
    </r>
    <phoneticPr fontId="24" type="noConversion"/>
  </si>
  <si>
    <r>
      <rPr>
        <sz val="14"/>
        <rFont val="標楷體"/>
        <family val="4"/>
        <charset val="136"/>
      </rPr>
      <t>表</t>
    </r>
    <r>
      <rPr>
        <sz val="14"/>
        <rFont val="Times New Roman"/>
        <family val="1"/>
      </rPr>
      <t>D-1</t>
    </r>
    <phoneticPr fontId="24" type="noConversion"/>
  </si>
  <si>
    <r>
      <rPr>
        <sz val="14"/>
        <rFont val="標楷體"/>
        <family val="4"/>
        <charset val="136"/>
      </rPr>
      <t>表</t>
    </r>
    <r>
      <rPr>
        <sz val="14"/>
        <rFont val="Times New Roman"/>
        <family val="1"/>
      </rPr>
      <t>D-1-1</t>
    </r>
  </si>
  <si>
    <r>
      <rPr>
        <sz val="14"/>
        <rFont val="標楷體"/>
        <family val="4"/>
        <charset val="136"/>
      </rPr>
      <t>表</t>
    </r>
    <r>
      <rPr>
        <sz val="14"/>
        <rFont val="Times New Roman"/>
        <family val="1"/>
      </rPr>
      <t>D-1-2</t>
    </r>
  </si>
  <si>
    <r>
      <rPr>
        <sz val="14"/>
        <rFont val="標楷體"/>
        <family val="4"/>
        <charset val="136"/>
      </rPr>
      <t>表</t>
    </r>
    <r>
      <rPr>
        <sz val="14"/>
        <rFont val="Times New Roman"/>
        <family val="1"/>
      </rPr>
      <t>D-1-3</t>
    </r>
  </si>
  <si>
    <r>
      <rPr>
        <sz val="14"/>
        <color rgb="FFFF0000"/>
        <rFont val="標楷體"/>
        <family val="4"/>
        <charset val="136"/>
      </rPr>
      <t>預測未來各年度</t>
    </r>
    <r>
      <rPr>
        <sz val="14"/>
        <color rgb="FFFF0000"/>
        <rFont val="Times New Roman"/>
        <family val="1"/>
      </rPr>
      <t>IFRS17</t>
    </r>
    <r>
      <rPr>
        <sz val="14"/>
        <color rgb="FFFF0000"/>
        <rFont val="標楷體"/>
        <family val="4"/>
        <charset val="136"/>
      </rPr>
      <t>下淨值比率及</t>
    </r>
    <r>
      <rPr>
        <sz val="14"/>
        <color rgb="FFFF0000"/>
        <rFont val="Times New Roman"/>
        <family val="1"/>
      </rPr>
      <t>TIS</t>
    </r>
    <r>
      <rPr>
        <sz val="14"/>
        <color rgb="FFFF0000"/>
        <rFont val="標楷體"/>
        <family val="4"/>
        <charset val="136"/>
      </rPr>
      <t>資本適足率</t>
    </r>
  </si>
  <si>
    <r>
      <rPr>
        <sz val="14"/>
        <rFont val="標楷體"/>
        <family val="4"/>
        <charset val="136"/>
      </rPr>
      <t>表</t>
    </r>
    <r>
      <rPr>
        <sz val="14"/>
        <rFont val="Times New Roman"/>
        <family val="1"/>
      </rPr>
      <t>D-2</t>
    </r>
    <phoneticPr fontId="24" type="noConversion"/>
  </si>
  <si>
    <r>
      <rPr>
        <sz val="14"/>
        <rFont val="標楷體"/>
        <family val="4"/>
        <charset val="136"/>
      </rPr>
      <t>清償能力評估之量化分析</t>
    </r>
    <phoneticPr fontId="24" type="noConversion"/>
  </si>
  <si>
    <r>
      <rPr>
        <sz val="14"/>
        <rFont val="標楷體"/>
        <family val="4"/>
        <charset val="136"/>
      </rPr>
      <t>表</t>
    </r>
    <r>
      <rPr>
        <sz val="14"/>
        <rFont val="Times New Roman"/>
        <family val="1"/>
      </rPr>
      <t>D-2-1</t>
    </r>
  </si>
  <si>
    <r>
      <t>IFRS17</t>
    </r>
    <r>
      <rPr>
        <sz val="14"/>
        <rFont val="標楷體"/>
        <family val="4"/>
        <charset val="136"/>
      </rPr>
      <t>下保險服務結果</t>
    </r>
    <r>
      <rPr>
        <sz val="14"/>
        <rFont val="Times New Roman"/>
        <family val="1"/>
      </rPr>
      <t>-</t>
    </r>
    <r>
      <rPr>
        <sz val="14"/>
        <rFont val="標楷體"/>
        <family val="4"/>
        <charset val="136"/>
      </rPr>
      <t>直接承保業務之</t>
    </r>
    <r>
      <rPr>
        <sz val="14"/>
        <rFont val="Times New Roman"/>
        <family val="1"/>
      </rPr>
      <t>CSM+RA</t>
    </r>
    <r>
      <rPr>
        <sz val="14"/>
        <rFont val="標楷體"/>
        <family val="4"/>
        <charset val="136"/>
      </rPr>
      <t>釋出分析</t>
    </r>
    <phoneticPr fontId="24" type="noConversion"/>
  </si>
  <si>
    <r>
      <rPr>
        <sz val="14"/>
        <rFont val="標楷體"/>
        <family val="4"/>
        <charset val="136"/>
      </rPr>
      <t>表</t>
    </r>
    <r>
      <rPr>
        <sz val="14"/>
        <rFont val="Times New Roman"/>
        <family val="1"/>
      </rPr>
      <t>D-2-2</t>
    </r>
  </si>
  <si>
    <r>
      <t>IFRS17</t>
    </r>
    <r>
      <rPr>
        <sz val="14"/>
        <rFont val="標楷體"/>
        <family val="4"/>
        <charset val="136"/>
      </rPr>
      <t>下財務面評估結果之分析</t>
    </r>
    <phoneticPr fontId="24" type="noConversion"/>
  </si>
  <si>
    <r>
      <rPr>
        <sz val="14"/>
        <color rgb="FFFF0000"/>
        <rFont val="標楷體"/>
        <family val="4"/>
        <charset val="136"/>
      </rPr>
      <t>表</t>
    </r>
    <r>
      <rPr>
        <sz val="14"/>
        <color rgb="FFFF0000"/>
        <rFont val="Times New Roman"/>
        <family val="1"/>
      </rPr>
      <t>D-2-3</t>
    </r>
  </si>
  <si>
    <r>
      <t>TIS</t>
    </r>
    <r>
      <rPr>
        <sz val="14"/>
        <color rgb="FFFF0000"/>
        <rFont val="標楷體"/>
        <family val="4"/>
        <charset val="136"/>
      </rPr>
      <t>淨資產過渡措施調整數之計算表</t>
    </r>
  </si>
  <si>
    <r>
      <rPr>
        <sz val="14"/>
        <rFont val="標楷體"/>
        <family val="4"/>
        <charset val="136"/>
      </rPr>
      <t>表</t>
    </r>
    <r>
      <rPr>
        <sz val="14"/>
        <rFont val="Times New Roman"/>
        <family val="1"/>
      </rPr>
      <t>D-2-4</t>
    </r>
  </si>
  <si>
    <r>
      <rPr>
        <sz val="14"/>
        <rFont val="標楷體"/>
        <family val="4"/>
        <charset val="136"/>
      </rPr>
      <t>表</t>
    </r>
    <r>
      <rPr>
        <sz val="14"/>
        <rFont val="Times New Roman"/>
        <family val="1"/>
      </rPr>
      <t>D-2-5</t>
    </r>
  </si>
  <si>
    <r>
      <t>TIS</t>
    </r>
    <r>
      <rPr>
        <sz val="14"/>
        <rFont val="標楷體"/>
        <family val="4"/>
        <charset val="136"/>
      </rPr>
      <t>風險資本計算表</t>
    </r>
  </si>
  <si>
    <r>
      <t>IFRS17</t>
    </r>
    <r>
      <rPr>
        <sz val="14"/>
        <rFont val="標楷體"/>
        <family val="4"/>
        <charset val="136"/>
      </rPr>
      <t>下淨值比率及</t>
    </r>
    <r>
      <rPr>
        <sz val="14"/>
        <color rgb="FFFF0000"/>
        <rFont val="Times New Roman"/>
        <family val="1"/>
      </rPr>
      <t>TIS</t>
    </r>
    <r>
      <rPr>
        <sz val="14"/>
        <rFont val="標楷體"/>
        <family val="4"/>
        <charset val="136"/>
      </rPr>
      <t>資本適足率</t>
    </r>
    <phoneticPr fontId="24" type="noConversion"/>
  </si>
  <si>
    <r>
      <rPr>
        <sz val="14"/>
        <rFont val="標楷體"/>
        <family val="4"/>
        <charset val="136"/>
      </rPr>
      <t>接軌後</t>
    </r>
    <r>
      <rPr>
        <sz val="14"/>
        <color rgb="FFFF0000"/>
        <rFont val="Times New Roman"/>
        <family val="1"/>
      </rPr>
      <t>TIS</t>
    </r>
    <r>
      <rPr>
        <sz val="14"/>
        <rFont val="標楷體"/>
        <family val="4"/>
        <charset val="136"/>
      </rPr>
      <t>自有資本變動之分析</t>
    </r>
    <phoneticPr fontId="24" type="noConversion"/>
  </si>
  <si>
    <r>
      <rPr>
        <sz val="12"/>
        <color rgb="FFFF0000"/>
        <rFont val="Times New Roman"/>
        <family val="1"/>
      </rPr>
      <t>TIS</t>
    </r>
    <r>
      <rPr>
        <sz val="12"/>
        <rFont val="Times New Roman"/>
        <family val="1"/>
      </rPr>
      <t xml:space="preserve">
</t>
    </r>
    <r>
      <rPr>
        <sz val="12"/>
        <rFont val="標楷體"/>
        <family val="4"/>
        <charset val="136"/>
      </rPr>
      <t>區隔帳戶</t>
    </r>
    <r>
      <rPr>
        <sz val="12"/>
        <rFont val="Times New Roman"/>
        <family val="4"/>
      </rPr>
      <t xml:space="preserve">
</t>
    </r>
    <r>
      <rPr>
        <sz val="12"/>
        <rFont val="Times New Roman"/>
        <family val="1"/>
      </rPr>
      <t>(</t>
    </r>
    <r>
      <rPr>
        <sz val="12"/>
        <rFont val="標楷體"/>
        <family val="4"/>
        <charset val="136"/>
      </rPr>
      <t>註</t>
    </r>
    <r>
      <rPr>
        <sz val="12"/>
        <rFont val="Times New Roman"/>
        <family val="1"/>
      </rPr>
      <t>1)</t>
    </r>
    <phoneticPr fontId="109" type="noConversion"/>
  </si>
  <si>
    <r>
      <rPr>
        <sz val="11"/>
        <rFont val="標楷體"/>
        <family val="4"/>
        <charset val="136"/>
      </rPr>
      <t>註</t>
    </r>
    <r>
      <rPr>
        <sz val="11"/>
        <rFont val="Times New Roman"/>
        <family val="1"/>
      </rPr>
      <t>1</t>
    </r>
    <r>
      <rPr>
        <sz val="11"/>
        <rFont val="新細明體"/>
        <family val="1"/>
        <charset val="136"/>
      </rPr>
      <t>：</t>
    </r>
    <r>
      <rPr>
        <sz val="11"/>
        <rFont val="標楷體"/>
        <family val="4"/>
        <charset val="136"/>
      </rPr>
      <t>請載明</t>
    </r>
    <r>
      <rPr>
        <sz val="11"/>
        <color rgb="FFFF0000"/>
        <rFont val="Times New Roman"/>
        <family val="1"/>
      </rPr>
      <t>TIS</t>
    </r>
    <r>
      <rPr>
        <sz val="11"/>
        <rFont val="標楷體"/>
        <family val="4"/>
        <charset val="136"/>
      </rPr>
      <t>區隔帳戶名稱。</t>
    </r>
    <phoneticPr fontId="109" type="noConversion"/>
  </si>
  <si>
    <r>
      <rPr>
        <sz val="10"/>
        <color rgb="FFFF0000"/>
        <rFont val="Times New Roman"/>
        <family val="1"/>
      </rPr>
      <t>TIS</t>
    </r>
    <r>
      <rPr>
        <sz val="10"/>
        <rFont val="Times New Roman"/>
        <family val="1"/>
      </rPr>
      <t xml:space="preserve">
</t>
    </r>
    <r>
      <rPr>
        <sz val="10"/>
        <rFont val="標楷體"/>
        <family val="4"/>
        <charset val="136"/>
      </rPr>
      <t>區隔帳戶</t>
    </r>
    <phoneticPr fontId="109" type="noConversion"/>
  </si>
  <si>
    <t>開帳日保險合約負債評價之評估基礎</t>
  </si>
  <si>
    <t>接軌日保險合約負債評價之折現率假設</t>
  </si>
  <si>
    <t>接軌日納入保險合約負債評價之費用分析表</t>
  </si>
  <si>
    <r>
      <t>114</t>
    </r>
    <r>
      <rPr>
        <b/>
        <sz val="14"/>
        <color rgb="FFFF0000"/>
        <rFont val="標楷體"/>
        <family val="4"/>
        <charset val="136"/>
      </rPr>
      <t>年度賠款及維持費用偏離率之分析</t>
    </r>
  </si>
  <si>
    <r>
      <t>114</t>
    </r>
    <r>
      <rPr>
        <b/>
        <sz val="14"/>
        <color rgb="FFFF0000"/>
        <rFont val="標楷體"/>
        <family val="4"/>
        <charset val="136"/>
      </rPr>
      <t>年度合約服務邊際變動表</t>
    </r>
  </si>
  <si>
    <r>
      <rPr>
        <b/>
        <sz val="14"/>
        <color rgb="FFFF0000"/>
        <rFont val="標楷體"/>
        <family val="4"/>
        <charset val="136"/>
      </rPr>
      <t>接軌日依</t>
    </r>
    <r>
      <rPr>
        <b/>
        <sz val="14"/>
        <color rgb="FFFF0000"/>
        <rFont val="Times New Roman"/>
        <family val="1"/>
      </rPr>
      <t>IFRS17</t>
    </r>
    <r>
      <rPr>
        <b/>
        <sz val="14"/>
        <color rgb="FFFF0000"/>
        <rFont val="標楷體"/>
        <family val="4"/>
        <charset val="136"/>
      </rPr>
      <t>規範計算之保險合約負債彙整表</t>
    </r>
  </si>
  <si>
    <r>
      <rPr>
        <b/>
        <sz val="14"/>
        <color rgb="FFFF0000"/>
        <rFont val="標楷體"/>
        <family val="4"/>
        <charset val="136"/>
      </rPr>
      <t>接軌日依</t>
    </r>
    <r>
      <rPr>
        <b/>
        <sz val="14"/>
        <color rgb="FFFF0000"/>
        <rFont val="Times New Roman"/>
        <family val="1"/>
      </rPr>
      <t>IFRS9</t>
    </r>
    <r>
      <rPr>
        <b/>
        <sz val="14"/>
        <color rgb="FFFF0000"/>
        <rFont val="標楷體"/>
        <family val="4"/>
        <charset val="136"/>
      </rPr>
      <t>規範計算之金融負債</t>
    </r>
  </si>
  <si>
    <r>
      <rPr>
        <b/>
        <sz val="14"/>
        <color rgb="FFFF0000"/>
        <rFont val="標楷體"/>
        <family val="4"/>
        <charset val="136"/>
      </rPr>
      <t>接軌日依</t>
    </r>
    <r>
      <rPr>
        <b/>
        <sz val="14"/>
        <color rgb="FFFF0000"/>
        <rFont val="Times New Roman"/>
        <family val="1"/>
      </rPr>
      <t>IFRS15</t>
    </r>
    <r>
      <rPr>
        <b/>
        <sz val="14"/>
        <color rgb="FFFF0000"/>
        <rFont val="標楷體"/>
        <family val="4"/>
        <charset val="136"/>
      </rPr>
      <t>規範計算之服務合約負債</t>
    </r>
  </si>
  <si>
    <t>對價項目
[屬於保險公司端(不含投資機構收取部分)收取的對價，包含通路服務費(若一併納入資產管理服務合約)、加值給付(若有)及其他費用收入等。]</t>
    <phoneticPr fontId="24" type="noConversion"/>
  </si>
  <si>
    <t>接軌日保單價值差額準備金明細表</t>
  </si>
  <si>
    <t>接軌日保險期間一年以下之自留業務特別準備金明細表</t>
  </si>
  <si>
    <t>接軌日分紅保單紅利特別準備金明細表</t>
  </si>
  <si>
    <t>接軌日基於業務屬性所提存之其他準備彙整表</t>
  </si>
  <si>
    <r>
      <rPr>
        <b/>
        <sz val="14"/>
        <color rgb="FFFF0000"/>
        <rFont val="標楷體"/>
        <family val="4"/>
        <charset val="136"/>
      </rPr>
      <t>表</t>
    </r>
    <r>
      <rPr>
        <b/>
        <sz val="14"/>
        <color rgb="FFFF0000"/>
        <rFont val="Times New Roman"/>
        <family val="1"/>
      </rPr>
      <t>B-1</t>
    </r>
    <r>
      <rPr>
        <b/>
        <sz val="14"/>
        <color rgb="FFFF0000"/>
        <rFont val="標楷體"/>
        <family val="4"/>
        <charset val="136"/>
      </rPr>
      <t>：</t>
    </r>
    <r>
      <rPr>
        <b/>
        <sz val="14"/>
        <color rgb="FFFF0000"/>
        <rFont val="Times New Roman"/>
        <family val="1"/>
      </rPr>
      <t xml:space="preserve"> </t>
    </r>
    <phoneticPr fontId="24" type="noConversion"/>
  </si>
  <si>
    <r>
      <rPr>
        <b/>
        <sz val="14"/>
        <color rgb="FFFF0000"/>
        <rFont val="標楷體"/>
        <family val="4"/>
        <charset val="136"/>
      </rPr>
      <t>新契約保費收入佔率前五名商品之</t>
    </r>
    <r>
      <rPr>
        <b/>
        <sz val="14"/>
        <color rgb="FFFF0000"/>
        <rFont val="Times New Roman"/>
        <family val="1"/>
      </rPr>
      <t>IFRS17</t>
    </r>
    <r>
      <rPr>
        <b/>
        <sz val="14"/>
        <color rgb="FFFF0000"/>
        <rFont val="標楷體"/>
        <family val="4"/>
        <charset val="136"/>
      </rPr>
      <t>邊際利潤</t>
    </r>
    <r>
      <rPr>
        <b/>
        <sz val="14"/>
        <color rgb="FFFF0000"/>
        <rFont val="Times New Roman"/>
        <family val="1"/>
      </rPr>
      <t>(CSM)</t>
    </r>
    <r>
      <rPr>
        <b/>
        <sz val="14"/>
        <color rgb="FFFF0000"/>
        <rFont val="標楷體"/>
        <family val="4"/>
        <charset val="136"/>
      </rPr>
      <t>及</t>
    </r>
    <r>
      <rPr>
        <b/>
        <sz val="14"/>
        <color rgb="FFFF0000"/>
        <rFont val="Times New Roman"/>
        <family val="1"/>
      </rPr>
      <t>TIS</t>
    </r>
    <r>
      <rPr>
        <b/>
        <sz val="14"/>
        <color rgb="FFFF0000"/>
        <rFont val="標楷體"/>
        <family val="4"/>
        <charset val="136"/>
      </rPr>
      <t>資本貢獻</t>
    </r>
    <r>
      <rPr>
        <b/>
        <sz val="14"/>
        <color rgb="FFFF0000"/>
        <rFont val="Times New Roman"/>
        <family val="1"/>
      </rPr>
      <t>(CC)</t>
    </r>
  </si>
  <si>
    <r>
      <t xml:space="preserve">TIS
</t>
    </r>
    <r>
      <rPr>
        <sz val="12"/>
        <color rgb="FFFF0000"/>
        <rFont val="標楷體"/>
        <family val="4"/>
        <charset val="136"/>
      </rPr>
      <t xml:space="preserve">自有資本來源
</t>
    </r>
    <r>
      <rPr>
        <sz val="12"/>
        <color rgb="FFFF0000"/>
        <rFont val="Times New Roman"/>
        <family val="1"/>
      </rPr>
      <t>(9)</t>
    </r>
  </si>
  <si>
    <r>
      <t xml:space="preserve">TIS
</t>
    </r>
    <r>
      <rPr>
        <sz val="12"/>
        <color rgb="FFFF0000"/>
        <rFont val="標楷體"/>
        <family val="4"/>
        <charset val="136"/>
      </rPr>
      <t>總風險資本需求</t>
    </r>
    <r>
      <rPr>
        <sz val="12"/>
        <color rgb="FFFF0000"/>
        <rFont val="Times New Roman"/>
        <family val="1"/>
      </rPr>
      <t>(10)</t>
    </r>
    <phoneticPr fontId="24" type="noConversion"/>
  </si>
  <si>
    <r>
      <t xml:space="preserve">TIS
</t>
    </r>
    <r>
      <rPr>
        <sz val="12"/>
        <color rgb="FFFF0000"/>
        <rFont val="標楷體"/>
        <family val="4"/>
        <charset val="136"/>
      </rPr>
      <t xml:space="preserve">資本貢獻
</t>
    </r>
    <r>
      <rPr>
        <sz val="12"/>
        <color rgb="FFFF0000"/>
        <rFont val="Times New Roman"/>
        <family val="1"/>
      </rPr>
      <t>(11)=(9)/(10)</t>
    </r>
  </si>
  <si>
    <r>
      <rPr>
        <sz val="10"/>
        <color rgb="FFFF0000"/>
        <rFont val="標楷體"/>
        <family val="4"/>
        <charset val="136"/>
      </rPr>
      <t>註</t>
    </r>
    <r>
      <rPr>
        <sz val="10"/>
        <color rgb="FFFF0000"/>
        <rFont val="Times New Roman"/>
        <family val="1"/>
      </rPr>
      <t>1</t>
    </r>
    <r>
      <rPr>
        <sz val="10"/>
        <color rgb="FFFF0000"/>
        <rFont val="標楷體"/>
        <family val="4"/>
        <charset val="136"/>
      </rPr>
      <t>：</t>
    </r>
    <r>
      <rPr>
        <sz val="10"/>
        <color rgb="FFFF0000"/>
        <rFont val="Times New Roman"/>
        <family val="1"/>
      </rPr>
      <t>TIS</t>
    </r>
    <r>
      <rPr>
        <sz val="10"/>
        <color rgb="FFFF0000"/>
        <rFont val="標楷體"/>
        <family val="4"/>
        <charset val="136"/>
      </rPr>
      <t>自有資本來源及</t>
    </r>
    <r>
      <rPr>
        <sz val="10"/>
        <color rgb="FFFF0000"/>
        <rFont val="Times New Roman"/>
        <family val="1"/>
      </rPr>
      <t>TIS</t>
    </r>
    <r>
      <rPr>
        <sz val="10"/>
        <color rgb="FFFF0000"/>
        <rFont val="標楷體"/>
        <family val="4"/>
        <charset val="136"/>
      </rPr>
      <t>總風險資本需求請依照精算學會「新商品資本貢獻評估精算實務處理準則」及主管機關接軌新一代清償能力(</t>
    </r>
    <r>
      <rPr>
        <sz val="10"/>
        <color rgb="FFFF0000"/>
        <rFont val="Times New Roman"/>
        <family val="4"/>
      </rPr>
      <t>TIS)</t>
    </r>
    <r>
      <rPr>
        <sz val="10"/>
        <color rgb="FFFF0000"/>
        <rFont val="標楷體"/>
        <family val="4"/>
        <charset val="136"/>
      </rPr>
      <t>最新規定計算填列。</t>
    </r>
    <phoneticPr fontId="24" type="noConversion"/>
  </si>
  <si>
    <t>虧損性合約群組之明細及分析</t>
  </si>
  <si>
    <t>公司整體之資產與負債匹配分析</t>
  </si>
  <si>
    <r>
      <rPr>
        <sz val="12"/>
        <rFont val="標楷體"/>
        <family val="4"/>
        <charset val="136"/>
      </rPr>
      <t>因應未來接軌</t>
    </r>
    <r>
      <rPr>
        <sz val="12"/>
        <rFont val="Times New Roman"/>
        <family val="1"/>
      </rPr>
      <t>IFRS17</t>
    </r>
    <r>
      <rPr>
        <sz val="12"/>
        <rFont val="標楷體"/>
        <family val="4"/>
        <charset val="136"/>
      </rPr>
      <t>及</t>
    </r>
    <r>
      <rPr>
        <sz val="12"/>
        <color rgb="FFFF0000"/>
        <rFont val="Times New Roman"/>
        <family val="1"/>
      </rPr>
      <t>TIS</t>
    </r>
    <r>
      <rPr>
        <sz val="12"/>
        <rFont val="標楷體"/>
        <family val="4"/>
        <charset val="136"/>
      </rPr>
      <t>之資產負債存續期間分析</t>
    </r>
    <phoneticPr fontId="24" type="noConversion"/>
  </si>
  <si>
    <r>
      <rPr>
        <b/>
        <sz val="14"/>
        <color rgb="FFFF0000"/>
        <rFont val="標楷體"/>
        <family val="4"/>
        <charset val="136"/>
      </rPr>
      <t>表</t>
    </r>
    <r>
      <rPr>
        <b/>
        <sz val="14"/>
        <color rgb="FFFF0000"/>
        <rFont val="Times New Roman"/>
        <family val="1"/>
      </rPr>
      <t>C-2</t>
    </r>
    <r>
      <rPr>
        <b/>
        <sz val="14"/>
        <color rgb="FFFF0000"/>
        <rFont val="新細明體"/>
        <family val="1"/>
        <charset val="136"/>
      </rPr>
      <t>：</t>
    </r>
    <r>
      <rPr>
        <b/>
        <sz val="14"/>
        <color rgb="FFFF0000"/>
        <rFont val="Times New Roman"/>
        <family val="1"/>
      </rPr>
      <t xml:space="preserve"> </t>
    </r>
    <phoneticPr fontId="24" type="noConversion"/>
  </si>
  <si>
    <r>
      <t>116</t>
    </r>
    <r>
      <rPr>
        <sz val="12"/>
        <rFont val="標楷體"/>
        <family val="4"/>
        <charset val="136"/>
      </rPr>
      <t>年</t>
    </r>
    <phoneticPr fontId="24" type="noConversion"/>
  </si>
  <si>
    <r>
      <t>117</t>
    </r>
    <r>
      <rPr>
        <sz val="12"/>
        <rFont val="標楷體"/>
        <family val="4"/>
        <charset val="136"/>
      </rPr>
      <t>年</t>
    </r>
  </si>
  <si>
    <r>
      <t>116</t>
    </r>
    <r>
      <rPr>
        <sz val="12"/>
        <color rgb="FFFF0000"/>
        <rFont val="標楷體"/>
        <family val="4"/>
        <charset val="136"/>
      </rPr>
      <t>年</t>
    </r>
    <phoneticPr fontId="24" type="noConversion"/>
  </si>
  <si>
    <r>
      <t>117</t>
    </r>
    <r>
      <rPr>
        <sz val="12"/>
        <color rgb="FFFF0000"/>
        <rFont val="標楷體"/>
        <family val="4"/>
        <charset val="136"/>
      </rPr>
      <t>年</t>
    </r>
  </si>
  <si>
    <r>
      <rPr>
        <b/>
        <sz val="14"/>
        <color rgb="FFFF0000"/>
        <rFont val="標楷體"/>
        <family val="4"/>
        <charset val="136"/>
      </rPr>
      <t>表</t>
    </r>
    <r>
      <rPr>
        <b/>
        <sz val="14"/>
        <color rgb="FFFF0000"/>
        <rFont val="Times New Roman"/>
        <family val="1"/>
      </rPr>
      <t>D-1-1</t>
    </r>
    <r>
      <rPr>
        <b/>
        <sz val="14"/>
        <color rgb="FFFF0000"/>
        <rFont val="標楷體"/>
        <family val="4"/>
        <charset val="136"/>
      </rPr>
      <t>：</t>
    </r>
    <phoneticPr fontId="24" type="noConversion"/>
  </si>
  <si>
    <r>
      <t xml:space="preserve">(1) </t>
    </r>
    <r>
      <rPr>
        <sz val="12"/>
        <rFont val="標楷體"/>
        <family val="4"/>
        <charset val="136"/>
      </rPr>
      <t>採</t>
    </r>
    <r>
      <rPr>
        <sz val="12"/>
        <rFont val="Times New Roman"/>
        <family val="1"/>
      </rPr>
      <t>IFRS17</t>
    </r>
    <r>
      <rPr>
        <sz val="12"/>
        <rFont val="標楷體"/>
        <family val="4"/>
        <charset val="136"/>
      </rPr>
      <t>試算帳載業主權益</t>
    </r>
    <phoneticPr fontId="24" type="noConversion"/>
  </si>
  <si>
    <r>
      <t xml:space="preserve">(2) </t>
    </r>
    <r>
      <rPr>
        <sz val="12"/>
        <rFont val="標楷體"/>
        <family val="4"/>
        <charset val="136"/>
      </rPr>
      <t>保險負債調整數</t>
    </r>
    <phoneticPr fontId="72" type="noConversion"/>
  </si>
  <si>
    <r>
      <t>+</t>
    </r>
    <r>
      <rPr>
        <sz val="12"/>
        <rFont val="標楷體"/>
        <family val="4"/>
        <charset val="136"/>
      </rPr>
      <t>納入間接費用</t>
    </r>
    <phoneticPr fontId="24" type="noConversion"/>
  </si>
  <si>
    <r>
      <t>+TIS</t>
    </r>
    <r>
      <rPr>
        <sz val="12"/>
        <color rgb="FFFF0000"/>
        <rFont val="標楷體"/>
        <family val="4"/>
        <charset val="136"/>
      </rPr>
      <t>評估下之投資合約未來淨流出現值</t>
    </r>
  </si>
  <si>
    <r>
      <t>+</t>
    </r>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4" type="noConversion"/>
  </si>
  <si>
    <r>
      <t>- IFRS17</t>
    </r>
    <r>
      <rPr>
        <sz val="12"/>
        <color rgb="FFFF0000"/>
        <rFont val="標楷體"/>
        <family val="4"/>
        <charset val="136"/>
      </rPr>
      <t>下投資合約負債</t>
    </r>
    <phoneticPr fontId="24" type="noConversion"/>
  </si>
  <si>
    <r>
      <t xml:space="preserve">+ </t>
    </r>
    <r>
      <rPr>
        <sz val="12"/>
        <color rgb="FFFF0000"/>
        <rFont val="標楷體"/>
        <family val="4"/>
        <charset val="136"/>
      </rPr>
      <t>其他</t>
    </r>
    <r>
      <rPr>
        <sz val="12"/>
        <color rgb="FFFF0000"/>
        <rFont val="Times New Roman"/>
        <family val="1"/>
      </rPr>
      <t>(</t>
    </r>
    <r>
      <rPr>
        <sz val="12"/>
        <color rgb="FFFF0000"/>
        <rFont val="標楷體"/>
        <family val="4"/>
        <charset val="136"/>
      </rPr>
      <t>請明列細項並予說明</t>
    </r>
    <r>
      <rPr>
        <sz val="12"/>
        <color rgb="FFFF0000"/>
        <rFont val="Times New Roman"/>
        <family val="1"/>
      </rPr>
      <t>)</t>
    </r>
    <phoneticPr fontId="24" type="noConversion"/>
  </si>
  <si>
    <r>
      <t xml:space="preserve">(3) </t>
    </r>
    <r>
      <rPr>
        <sz val="12"/>
        <rFont val="標楷體"/>
        <family val="4"/>
        <charset val="136"/>
      </rPr>
      <t>非保險負債調整數</t>
    </r>
    <phoneticPr fontId="72" type="noConversion"/>
  </si>
  <si>
    <r>
      <rPr>
        <sz val="12"/>
        <rFont val="標楷體"/>
        <family val="4"/>
        <charset val="136"/>
      </rPr>
      <t>外匯價格變動準備金</t>
    </r>
  </si>
  <si>
    <r>
      <t xml:space="preserve">(4) </t>
    </r>
    <r>
      <rPr>
        <sz val="12"/>
        <rFont val="標楷體"/>
        <family val="4"/>
        <charset val="136"/>
      </rPr>
      <t>資產調整數</t>
    </r>
    <phoneticPr fontId="72" type="noConversion"/>
  </si>
  <si>
    <r>
      <t>+ TIS</t>
    </r>
    <r>
      <rPr>
        <sz val="12"/>
        <color rgb="FFFF0000"/>
        <rFont val="標楷體"/>
        <family val="4"/>
        <charset val="136"/>
      </rPr>
      <t>評估下之保單借款淨流入現值</t>
    </r>
  </si>
  <si>
    <r>
      <t>+ AC</t>
    </r>
    <r>
      <rPr>
        <sz val="12"/>
        <rFont val="標楷體"/>
        <family val="4"/>
        <charset val="136"/>
      </rPr>
      <t>類資產之公允價值調整數</t>
    </r>
    <phoneticPr fontId="72" type="noConversion"/>
  </si>
  <si>
    <r>
      <t xml:space="preserve">+ </t>
    </r>
    <r>
      <rPr>
        <sz val="12"/>
        <rFont val="標楷體"/>
        <family val="4"/>
        <charset val="136"/>
      </rPr>
      <t>自用不動產之公允價值調整數</t>
    </r>
    <phoneticPr fontId="72" type="noConversion"/>
  </si>
  <si>
    <r>
      <t>-</t>
    </r>
    <r>
      <rPr>
        <sz val="12"/>
        <color rgb="FFFF0000"/>
        <rFont val="標楷體"/>
        <family val="4"/>
        <charset val="136"/>
      </rPr>
      <t>取得合約之增額成本</t>
    </r>
    <phoneticPr fontId="24" type="noConversion"/>
  </si>
  <si>
    <r>
      <t xml:space="preserve">(5) </t>
    </r>
    <r>
      <rPr>
        <sz val="12"/>
        <rFont val="標楷體"/>
        <family val="4"/>
        <charset val="136"/>
      </rPr>
      <t>其他調整數</t>
    </r>
    <r>
      <rPr>
        <sz val="12"/>
        <rFont val="Times New Roman"/>
        <family val="1"/>
      </rPr>
      <t>(</t>
    </r>
    <r>
      <rPr>
        <sz val="12"/>
        <rFont val="標楷體"/>
        <family val="4"/>
        <charset val="136"/>
      </rPr>
      <t>請明列細項並予說明</t>
    </r>
    <r>
      <rPr>
        <sz val="12"/>
        <rFont val="Times New Roman"/>
        <family val="1"/>
      </rPr>
      <t>)</t>
    </r>
    <phoneticPr fontId="24" type="noConversion"/>
  </si>
  <si>
    <r>
      <t xml:space="preserve">(6) </t>
    </r>
    <r>
      <rPr>
        <sz val="12"/>
        <rFont val="標楷體"/>
        <family val="4"/>
        <charset val="136"/>
      </rPr>
      <t>所得稅影響數</t>
    </r>
    <phoneticPr fontId="72" type="noConversion"/>
  </si>
  <si>
    <r>
      <t xml:space="preserve">(7) </t>
    </r>
    <r>
      <rPr>
        <sz val="12"/>
        <rFont val="標楷體"/>
        <family val="4"/>
        <charset val="136"/>
      </rPr>
      <t>採</t>
    </r>
    <r>
      <rPr>
        <sz val="12"/>
        <color rgb="FFFF0000"/>
        <rFont val="Times New Roman"/>
        <family val="1"/>
      </rPr>
      <t>TIS</t>
    </r>
    <r>
      <rPr>
        <sz val="12"/>
        <rFont val="標楷體"/>
        <family val="4"/>
        <charset val="136"/>
      </rPr>
      <t>試算帳載業主權益</t>
    </r>
    <r>
      <rPr>
        <sz val="12"/>
        <rFont val="Times New Roman"/>
        <family val="1"/>
      </rPr>
      <t>=(1)-(2)+(3)+(4)+(5)-(6)</t>
    </r>
    <phoneticPr fontId="24" type="noConversion"/>
  </si>
  <si>
    <r>
      <t xml:space="preserve">(8) </t>
    </r>
    <r>
      <rPr>
        <sz val="12"/>
        <rFont val="標楷體"/>
        <family val="4"/>
        <charset val="136"/>
      </rPr>
      <t>其他資本工具</t>
    </r>
    <phoneticPr fontId="72" type="noConversion"/>
  </si>
  <si>
    <r>
      <t xml:space="preserve">(9) </t>
    </r>
    <r>
      <rPr>
        <sz val="12"/>
        <color rgb="FFFF0000"/>
        <rFont val="Times New Roman"/>
        <family val="1"/>
      </rPr>
      <t>TIS</t>
    </r>
    <r>
      <rPr>
        <sz val="12"/>
        <rFont val="標楷體"/>
        <family val="4"/>
        <charset val="136"/>
      </rPr>
      <t>自有資本</t>
    </r>
    <r>
      <rPr>
        <sz val="12"/>
        <rFont val="Times New Roman"/>
        <family val="1"/>
      </rPr>
      <t>(</t>
    </r>
    <r>
      <rPr>
        <sz val="12"/>
        <rFont val="標楷體"/>
        <family val="4"/>
        <charset val="136"/>
      </rPr>
      <t>無淨資產過渡措施</t>
    </r>
    <r>
      <rPr>
        <sz val="12"/>
        <rFont val="Times New Roman"/>
        <family val="1"/>
      </rPr>
      <t>)=(7)+(8)</t>
    </r>
    <phoneticPr fontId="24" type="noConversion"/>
  </si>
  <si>
    <r>
      <t xml:space="preserve">(10) </t>
    </r>
    <r>
      <rPr>
        <sz val="12"/>
        <color rgb="FFFF0000"/>
        <rFont val="Times New Roman"/>
        <family val="1"/>
      </rPr>
      <t>TIS</t>
    </r>
    <r>
      <rPr>
        <sz val="12"/>
        <rFont val="標楷體"/>
        <family val="4"/>
        <charset val="136"/>
      </rPr>
      <t>淨資產過渡措施調整數</t>
    </r>
    <phoneticPr fontId="24" type="noConversion"/>
  </si>
  <si>
    <r>
      <t xml:space="preserve">(11) </t>
    </r>
    <r>
      <rPr>
        <sz val="12"/>
        <color rgb="FFFF0000"/>
        <rFont val="Times New Roman"/>
        <family val="1"/>
      </rPr>
      <t>TIS</t>
    </r>
    <r>
      <rPr>
        <sz val="12"/>
        <rFont val="標楷體"/>
        <family val="4"/>
        <charset val="136"/>
      </rPr>
      <t>自有資本</t>
    </r>
    <r>
      <rPr>
        <sz val="12"/>
        <rFont val="Times New Roman"/>
        <family val="1"/>
      </rPr>
      <t>(</t>
    </r>
    <r>
      <rPr>
        <sz val="12"/>
        <rFont val="標楷體"/>
        <family val="4"/>
        <charset val="136"/>
      </rPr>
      <t>含</t>
    </r>
    <r>
      <rPr>
        <sz val="12"/>
        <color rgb="FFFF0000"/>
        <rFont val="Times New Roman"/>
        <family val="1"/>
      </rPr>
      <t>TIS</t>
    </r>
    <r>
      <rPr>
        <sz val="12"/>
        <rFont val="標楷體"/>
        <family val="4"/>
        <charset val="136"/>
      </rPr>
      <t>淨資產過渡措施</t>
    </r>
    <r>
      <rPr>
        <sz val="12"/>
        <rFont val="Times New Roman"/>
        <family val="1"/>
      </rPr>
      <t>)=(9)+(10)</t>
    </r>
    <phoneticPr fontId="24" type="noConversion"/>
  </si>
  <si>
    <r>
      <rPr>
        <sz val="12"/>
        <rFont val="標楷體"/>
        <family val="4"/>
        <charset val="136"/>
      </rPr>
      <t>所持有之再保險合約收益或費損</t>
    </r>
    <phoneticPr fontId="72" type="noConversion"/>
  </si>
  <si>
    <r>
      <rPr>
        <sz val="12"/>
        <rFont val="標楷體"/>
        <family val="4"/>
        <charset val="136"/>
      </rPr>
      <t>所持有之再保險合約財務收益或費用</t>
    </r>
    <phoneticPr fontId="72" type="noConversion"/>
  </si>
  <si>
    <r>
      <rPr>
        <b/>
        <sz val="12"/>
        <color rgb="FFFF0000"/>
        <rFont val="標楷體"/>
        <family val="4"/>
        <charset val="136"/>
      </rPr>
      <t>資產管理服務收入</t>
    </r>
    <phoneticPr fontId="24" type="noConversion"/>
  </si>
  <si>
    <r>
      <rPr>
        <b/>
        <sz val="12"/>
        <color rgb="FFFF0000"/>
        <rFont val="標楷體"/>
        <family val="4"/>
        <charset val="136"/>
      </rPr>
      <t>間接費用</t>
    </r>
    <phoneticPr fontId="24" type="noConversion"/>
  </si>
  <si>
    <r>
      <t>117</t>
    </r>
    <r>
      <rPr>
        <sz val="12"/>
        <rFont val="標楷體"/>
        <family val="4"/>
        <charset val="136"/>
      </rPr>
      <t>年</t>
    </r>
    <phoneticPr fontId="24" type="noConversion"/>
  </si>
  <si>
    <r>
      <t>+TIS</t>
    </r>
    <r>
      <rPr>
        <sz val="11"/>
        <color rgb="FFFF0000"/>
        <rFont val="標楷體"/>
        <family val="4"/>
        <charset val="136"/>
      </rPr>
      <t xml:space="preserve">評估下之再保險合約未來淨流出現值
</t>
    </r>
    <r>
      <rPr>
        <sz val="11"/>
        <color rgb="FFFF0000"/>
        <rFont val="Times New Roman"/>
        <family val="1"/>
      </rPr>
      <t>(</t>
    </r>
    <r>
      <rPr>
        <sz val="11"/>
        <color rgb="FFFF0000"/>
        <rFont val="標楷體"/>
        <family val="4"/>
        <charset val="136"/>
      </rPr>
      <t>不包含再保合約所保障之預期未來承保並分出保險合約有關之現金流量，該估計值應反映不履約風險之影響</t>
    </r>
    <r>
      <rPr>
        <sz val="11"/>
        <color rgb="FFFF0000"/>
        <rFont val="Times New Roman"/>
        <family val="1"/>
      </rPr>
      <t>)</t>
    </r>
    <phoneticPr fontId="24" type="noConversion"/>
  </si>
  <si>
    <r>
      <t xml:space="preserve">-IFRS17 </t>
    </r>
    <r>
      <rPr>
        <sz val="11"/>
        <color rgb="FFFF0000"/>
        <rFont val="標楷體"/>
        <family val="4"/>
        <charset val="136"/>
      </rPr>
      <t xml:space="preserve">保單借款未來淨流出現值
</t>
    </r>
    <r>
      <rPr>
        <sz val="11"/>
        <color rgb="FFFF0000"/>
        <rFont val="Times New Roman"/>
        <family val="1"/>
      </rPr>
      <t>(</t>
    </r>
    <r>
      <rPr>
        <sz val="11"/>
        <color rgb="FFFF0000"/>
        <rFont val="標楷體"/>
        <family val="4"/>
        <charset val="136"/>
      </rPr>
      <t>包含有效契約之既有及新增保單借款現金流量</t>
    </r>
    <r>
      <rPr>
        <sz val="11"/>
        <color rgb="FFFF0000"/>
        <rFont val="Times New Roman"/>
        <family val="1"/>
      </rPr>
      <t>)</t>
    </r>
    <phoneticPr fontId="24" type="noConversion"/>
  </si>
  <si>
    <r>
      <t>-IFRS17</t>
    </r>
    <r>
      <rPr>
        <sz val="11"/>
        <color rgb="FFFF0000"/>
        <rFont val="標楷體"/>
        <family val="4"/>
        <charset val="136"/>
      </rPr>
      <t xml:space="preserve">再保險合約未來淨流出現值
</t>
    </r>
    <r>
      <rPr>
        <sz val="11"/>
        <color rgb="FFFF0000"/>
        <rFont val="Times New Roman"/>
        <family val="1"/>
      </rPr>
      <t>(</t>
    </r>
    <r>
      <rPr>
        <sz val="11"/>
        <color rgb="FFFF0000"/>
        <rFont val="標楷體"/>
        <family val="4"/>
        <charset val="136"/>
      </rPr>
      <t>包含再保合約所保障之預期未來承保並分出保險合約有關之現金流量，該估計值應反映不履約風險之影響</t>
    </r>
    <r>
      <rPr>
        <sz val="11"/>
        <color rgb="FFFF0000"/>
        <rFont val="Times New Roman"/>
        <family val="1"/>
      </rPr>
      <t>)</t>
    </r>
    <phoneticPr fontId="24" type="noConversion"/>
  </si>
  <si>
    <r>
      <rPr>
        <b/>
        <sz val="14"/>
        <color rgb="FFFF0000"/>
        <rFont val="標楷體"/>
        <family val="4"/>
        <charset val="136"/>
      </rPr>
      <t>表</t>
    </r>
    <r>
      <rPr>
        <b/>
        <sz val="14"/>
        <color rgb="FFFF0000"/>
        <rFont val="Times New Roman"/>
        <family val="1"/>
      </rPr>
      <t>D-1-2</t>
    </r>
    <r>
      <rPr>
        <b/>
        <sz val="14"/>
        <color rgb="FFFF0000"/>
        <rFont val="標楷體"/>
        <family val="4"/>
        <charset val="136"/>
      </rPr>
      <t>：</t>
    </r>
    <r>
      <rPr>
        <b/>
        <sz val="14"/>
        <color rgb="FFFF0000"/>
        <rFont val="Times New Roman"/>
        <family val="1"/>
      </rPr>
      <t xml:space="preserve"> </t>
    </r>
    <phoneticPr fontId="24" type="noConversion"/>
  </si>
  <si>
    <r>
      <rPr>
        <sz val="12"/>
        <color rgb="FFFF0000"/>
        <rFont val="Times New Roman"/>
        <family val="1"/>
      </rPr>
      <t>TIS</t>
    </r>
    <r>
      <rPr>
        <sz val="12"/>
        <rFont val="標楷體"/>
        <family val="4"/>
        <charset val="136"/>
      </rPr>
      <t>風險資本</t>
    </r>
    <r>
      <rPr>
        <sz val="12"/>
        <rFont val="Times New Roman"/>
        <family val="1"/>
      </rPr>
      <t>(</t>
    </r>
    <r>
      <rPr>
        <sz val="12"/>
        <rFont val="標楷體"/>
        <family val="4"/>
        <charset val="136"/>
      </rPr>
      <t>不含</t>
    </r>
    <r>
      <rPr>
        <sz val="12"/>
        <color rgb="FFFF0000"/>
        <rFont val="Times New Roman"/>
        <family val="1"/>
      </rPr>
      <t>TIS</t>
    </r>
    <r>
      <rPr>
        <sz val="12"/>
        <rFont val="標楷體"/>
        <family val="4"/>
        <charset val="136"/>
      </rPr>
      <t>風險資本過渡措施</t>
    </r>
    <r>
      <rPr>
        <sz val="12"/>
        <rFont val="Times New Roman"/>
        <family val="1"/>
      </rPr>
      <t>)</t>
    </r>
    <phoneticPr fontId="24" type="noConversion"/>
  </si>
  <si>
    <r>
      <t>IFRS17</t>
    </r>
    <r>
      <rPr>
        <b/>
        <sz val="12"/>
        <color rgb="FFFF0000"/>
        <rFont val="標楷體"/>
        <family val="4"/>
        <charset val="136"/>
      </rPr>
      <t>淨值比率</t>
    </r>
    <phoneticPr fontId="24" type="noConversion"/>
  </si>
  <si>
    <r>
      <t>(</t>
    </r>
    <r>
      <rPr>
        <sz val="10"/>
        <color rgb="FFFF0000"/>
        <rFont val="標楷體"/>
        <family val="4"/>
        <charset val="136"/>
      </rPr>
      <t>單位：新台幣億元</t>
    </r>
    <r>
      <rPr>
        <sz val="10"/>
        <color rgb="FFFF0000"/>
        <rFont val="Times New Roman"/>
        <family val="1"/>
      </rPr>
      <t>/%)</t>
    </r>
  </si>
  <si>
    <r>
      <t>115</t>
    </r>
    <r>
      <rPr>
        <sz val="12"/>
        <color rgb="FFFF0000"/>
        <rFont val="標楷體"/>
        <family val="4"/>
        <charset val="136"/>
      </rPr>
      <t>年</t>
    </r>
    <r>
      <rPr>
        <sz val="12"/>
        <rFont val="微軟正黑體"/>
        <family val="2"/>
        <charset val="136"/>
      </rPr>
      <t/>
    </r>
  </si>
  <si>
    <r>
      <t>117</t>
    </r>
    <r>
      <rPr>
        <sz val="12"/>
        <color rgb="FFFF0000"/>
        <rFont val="標楷體"/>
        <family val="4"/>
        <charset val="136"/>
      </rPr>
      <t>年</t>
    </r>
    <phoneticPr fontId="24" type="noConversion"/>
  </si>
  <si>
    <r>
      <t>118</t>
    </r>
    <r>
      <rPr>
        <sz val="12"/>
        <color rgb="FFFF0000"/>
        <rFont val="標楷體"/>
        <family val="4"/>
        <charset val="136"/>
      </rPr>
      <t>年</t>
    </r>
    <r>
      <rPr>
        <sz val="12"/>
        <rFont val="微軟正黑體"/>
        <family val="2"/>
        <charset val="136"/>
      </rPr>
      <t/>
    </r>
  </si>
  <si>
    <r>
      <t>119</t>
    </r>
    <r>
      <rPr>
        <sz val="12"/>
        <color rgb="FFFF0000"/>
        <rFont val="標楷體"/>
        <family val="4"/>
        <charset val="136"/>
      </rPr>
      <t>年</t>
    </r>
    <phoneticPr fontId="24" type="noConversion"/>
  </si>
  <si>
    <r>
      <t>IFRS17</t>
    </r>
    <r>
      <rPr>
        <sz val="12"/>
        <color rgb="FFFF0000"/>
        <rFont val="標楷體"/>
        <family val="4"/>
        <charset val="136"/>
      </rPr>
      <t>淨值</t>
    </r>
    <phoneticPr fontId="24" type="noConversion"/>
  </si>
  <si>
    <r>
      <t>IFRS17</t>
    </r>
    <r>
      <rPr>
        <sz val="12"/>
        <color rgb="FFFF0000"/>
        <rFont val="標楷體"/>
        <family val="4"/>
        <charset val="136"/>
      </rPr>
      <t>下不含投資型保險專設帳簿之資產總額</t>
    </r>
    <phoneticPr fontId="24" type="noConversion"/>
  </si>
  <si>
    <r>
      <t>IFRS17</t>
    </r>
    <r>
      <rPr>
        <sz val="12"/>
        <color rgb="FFFF0000"/>
        <rFont val="標楷體"/>
        <family val="4"/>
        <charset val="136"/>
      </rPr>
      <t>下淨值比率</t>
    </r>
    <phoneticPr fontId="24" type="noConversion"/>
  </si>
  <si>
    <r>
      <t>IFRS17</t>
    </r>
    <r>
      <rPr>
        <sz val="12"/>
        <color rgb="FFFF0000"/>
        <rFont val="標楷體"/>
        <family val="4"/>
        <charset val="136"/>
      </rPr>
      <t>下淨值比率達</t>
    </r>
    <r>
      <rPr>
        <sz val="12"/>
        <color rgb="FFFF0000"/>
        <rFont val="Times New Roman"/>
        <family val="1"/>
      </rPr>
      <t>3%</t>
    </r>
    <r>
      <rPr>
        <sz val="12"/>
        <color rgb="FFFF0000"/>
        <rFont val="標楷體"/>
        <family val="4"/>
        <charset val="136"/>
      </rPr>
      <t>之資本缺口</t>
    </r>
    <phoneticPr fontId="24" type="noConversion"/>
  </si>
  <si>
    <r>
      <t xml:space="preserve">TIS </t>
    </r>
    <r>
      <rPr>
        <b/>
        <sz val="12"/>
        <color rgb="FFFF0000"/>
        <rFont val="標楷體"/>
        <family val="4"/>
        <charset val="136"/>
      </rPr>
      <t>資本適足率</t>
    </r>
    <phoneticPr fontId="24" type="noConversion"/>
  </si>
  <si>
    <r>
      <t>TIS%(</t>
    </r>
    <r>
      <rPr>
        <sz val="12"/>
        <color rgb="FFFF0000"/>
        <rFont val="標楷體"/>
        <family val="4"/>
        <charset val="136"/>
      </rPr>
      <t>不含任何標準版統一適用及選擇性過渡措施</t>
    </r>
    <r>
      <rPr>
        <sz val="12"/>
        <color rgb="FFFF0000"/>
        <rFont val="Times New Roman"/>
        <family val="1"/>
      </rPr>
      <t>)</t>
    </r>
    <phoneticPr fontId="24" type="noConversion"/>
  </si>
  <si>
    <r>
      <t>TIS</t>
    </r>
    <r>
      <rPr>
        <sz val="12"/>
        <color rgb="FFFF0000"/>
        <rFont val="標楷體"/>
        <family val="4"/>
        <charset val="136"/>
      </rPr>
      <t>自有資本</t>
    </r>
    <r>
      <rPr>
        <sz val="12"/>
        <color rgb="FFFF0000"/>
        <rFont val="Times New Roman"/>
        <family val="1"/>
      </rPr>
      <t>(</t>
    </r>
    <r>
      <rPr>
        <sz val="12"/>
        <color rgb="FFFF0000"/>
        <rFont val="標楷體"/>
        <family val="4"/>
        <charset val="136"/>
      </rPr>
      <t>無淨資產過渡措施</t>
    </r>
    <r>
      <rPr>
        <sz val="12"/>
        <color rgb="FFFF0000"/>
        <rFont val="Times New Roman"/>
        <family val="1"/>
      </rPr>
      <t>)</t>
    </r>
  </si>
  <si>
    <r>
      <t>TIS</t>
    </r>
    <r>
      <rPr>
        <sz val="12"/>
        <color rgb="FFFF0000"/>
        <rFont val="標楷體"/>
        <family val="4"/>
        <charset val="136"/>
      </rPr>
      <t>風險資本</t>
    </r>
    <r>
      <rPr>
        <sz val="12"/>
        <color rgb="FFFF0000"/>
        <rFont val="Times New Roman"/>
        <family val="1"/>
      </rPr>
      <t>(</t>
    </r>
    <r>
      <rPr>
        <sz val="12"/>
        <color rgb="FFFF0000"/>
        <rFont val="標楷體"/>
        <family val="4"/>
        <charset val="136"/>
      </rPr>
      <t>不含任何風險資本過渡措施</t>
    </r>
    <r>
      <rPr>
        <sz val="12"/>
        <color rgb="FFFF0000"/>
        <rFont val="Times New Roman"/>
        <family val="1"/>
      </rPr>
      <t>)</t>
    </r>
  </si>
  <si>
    <r>
      <t>TIS%(</t>
    </r>
    <r>
      <rPr>
        <sz val="12"/>
        <color rgb="FFFF0000"/>
        <rFont val="標楷體"/>
        <family val="4"/>
        <charset val="136"/>
      </rPr>
      <t>不含任何標準版統一適用及選擇性過渡措施</t>
    </r>
    <r>
      <rPr>
        <sz val="12"/>
        <color rgb="FFFF0000"/>
        <rFont val="Times New Roman"/>
        <family val="1"/>
      </rPr>
      <t>)</t>
    </r>
  </si>
  <si>
    <r>
      <t>TIS%(</t>
    </r>
    <r>
      <rPr>
        <sz val="12"/>
        <color rgb="FFFF0000"/>
        <rFont val="標楷體"/>
        <family val="4"/>
        <charset val="136"/>
      </rPr>
      <t>含標準版統一適用及選擇性過渡措施</t>
    </r>
    <r>
      <rPr>
        <sz val="12"/>
        <color rgb="FFFF0000"/>
        <rFont val="Times New Roman"/>
        <family val="1"/>
      </rPr>
      <t>)</t>
    </r>
    <phoneticPr fontId="24" type="noConversion"/>
  </si>
  <si>
    <r>
      <t>TIS</t>
    </r>
    <r>
      <rPr>
        <sz val="12"/>
        <color rgb="FFFF0000"/>
        <rFont val="標楷體"/>
        <family val="4"/>
        <charset val="136"/>
      </rPr>
      <t>自有資本</t>
    </r>
    <r>
      <rPr>
        <sz val="12"/>
        <color rgb="FFFF0000"/>
        <rFont val="Times New Roman"/>
        <family val="1"/>
      </rPr>
      <t>(</t>
    </r>
    <r>
      <rPr>
        <sz val="12"/>
        <color rgb="FFFF0000"/>
        <rFont val="標楷體"/>
        <family val="4"/>
        <charset val="136"/>
      </rPr>
      <t>含淨資產過渡措施</t>
    </r>
    <r>
      <rPr>
        <sz val="12"/>
        <color rgb="FFFF0000"/>
        <rFont val="Times New Roman"/>
        <family val="1"/>
      </rPr>
      <t>)</t>
    </r>
  </si>
  <si>
    <r>
      <t>TIS</t>
    </r>
    <r>
      <rPr>
        <sz val="12"/>
        <color rgb="FFFF0000"/>
        <rFont val="標楷體"/>
        <family val="4"/>
        <charset val="136"/>
      </rPr>
      <t>風險資本</t>
    </r>
    <r>
      <rPr>
        <sz val="12"/>
        <color rgb="FFFF0000"/>
        <rFont val="Times New Roman"/>
        <family val="1"/>
      </rPr>
      <t>(</t>
    </r>
    <r>
      <rPr>
        <sz val="12"/>
        <color rgb="FFFF0000"/>
        <rFont val="標楷體"/>
        <family val="4"/>
        <charset val="136"/>
      </rPr>
      <t>含風險資本過渡措施</t>
    </r>
    <r>
      <rPr>
        <sz val="12"/>
        <color rgb="FFFF0000"/>
        <rFont val="Times New Roman"/>
        <family val="1"/>
      </rPr>
      <t>)</t>
    </r>
  </si>
  <si>
    <r>
      <t>TIS%(</t>
    </r>
    <r>
      <rPr>
        <sz val="12"/>
        <color rgb="FFFF0000"/>
        <rFont val="標楷體"/>
        <family val="4"/>
        <charset val="136"/>
      </rPr>
      <t>含標準版統一適用及選擇性過渡措施</t>
    </r>
    <r>
      <rPr>
        <sz val="12"/>
        <color rgb="FFFF0000"/>
        <rFont val="Times New Roman"/>
        <family val="1"/>
      </rPr>
      <t>)</t>
    </r>
  </si>
  <si>
    <r>
      <t>TIS%(</t>
    </r>
    <r>
      <rPr>
        <sz val="12"/>
        <color rgb="FFFF0000"/>
        <rFont val="標楷體"/>
        <family val="4"/>
        <charset val="136"/>
      </rPr>
      <t>含標準版統一適用及選擇性過渡措施</t>
    </r>
    <r>
      <rPr>
        <sz val="12"/>
        <color rgb="FFFF0000"/>
        <rFont val="Times New Roman"/>
        <family val="1"/>
      </rPr>
      <t>)</t>
    </r>
    <r>
      <rPr>
        <sz val="12"/>
        <color rgb="FFFF0000"/>
        <rFont val="標楷體"/>
        <family val="4"/>
        <charset val="136"/>
      </rPr>
      <t>達</t>
    </r>
    <r>
      <rPr>
        <sz val="12"/>
        <color rgb="FFFF0000"/>
        <rFont val="Times New Roman"/>
        <family val="1"/>
      </rPr>
      <t>100%</t>
    </r>
    <r>
      <rPr>
        <sz val="12"/>
        <color rgb="FFFF0000"/>
        <rFont val="標楷體"/>
        <family val="4"/>
        <charset val="136"/>
      </rPr>
      <t>之資本缺口</t>
    </r>
  </si>
  <si>
    <r>
      <t>IFRS17</t>
    </r>
    <r>
      <rPr>
        <b/>
        <sz val="14"/>
        <color rgb="FFFF0000"/>
        <rFont val="標楷體"/>
        <family val="4"/>
        <charset val="136"/>
      </rPr>
      <t>下保險服務結果</t>
    </r>
    <r>
      <rPr>
        <b/>
        <sz val="14"/>
        <color rgb="FFFF0000"/>
        <rFont val="Times New Roman"/>
        <family val="1"/>
      </rPr>
      <t>-</t>
    </r>
    <r>
      <rPr>
        <b/>
        <sz val="14"/>
        <color rgb="FFFF0000"/>
        <rFont val="標楷體"/>
        <family val="4"/>
        <charset val="136"/>
      </rPr>
      <t>直接承保業務之</t>
    </r>
    <r>
      <rPr>
        <b/>
        <sz val="14"/>
        <color rgb="FFFF0000"/>
        <rFont val="Times New Roman"/>
        <family val="1"/>
      </rPr>
      <t>CSM+RA</t>
    </r>
    <r>
      <rPr>
        <b/>
        <sz val="14"/>
        <color rgb="FFFF0000"/>
        <rFont val="標楷體"/>
        <family val="4"/>
        <charset val="136"/>
      </rPr>
      <t>釋出分析</t>
    </r>
  </si>
  <si>
    <r>
      <t>IFRS17</t>
    </r>
    <r>
      <rPr>
        <b/>
        <sz val="14"/>
        <color rgb="FFFF0000"/>
        <rFont val="標楷體"/>
        <family val="4"/>
        <charset val="136"/>
      </rPr>
      <t>下財務面評估結果之分析</t>
    </r>
  </si>
  <si>
    <r>
      <t>(</t>
    </r>
    <r>
      <rPr>
        <sz val="12"/>
        <rFont val="標楷體"/>
        <family val="4"/>
        <charset val="136"/>
      </rPr>
      <t>單位：新台幣億元</t>
    </r>
    <r>
      <rPr>
        <strike/>
        <sz val="12"/>
        <rFont val="Times New Roman"/>
        <family val="1"/>
      </rPr>
      <t>/%</t>
    </r>
    <r>
      <rPr>
        <sz val="12"/>
        <rFont val="Times New Roman"/>
        <family val="1"/>
      </rPr>
      <t>)</t>
    </r>
    <phoneticPr fontId="72" type="noConversion"/>
  </si>
  <si>
    <r>
      <t>114</t>
    </r>
    <r>
      <rPr>
        <sz val="12"/>
        <rFont val="標楷體"/>
        <family val="4"/>
        <charset val="136"/>
      </rPr>
      <t>年</t>
    </r>
  </si>
  <si>
    <r>
      <t>RBC</t>
    </r>
    <r>
      <rPr>
        <sz val="11"/>
        <rFont val="標楷體"/>
        <family val="4"/>
        <charset val="136"/>
      </rPr>
      <t>基礎</t>
    </r>
  </si>
  <si>
    <r>
      <t xml:space="preserve">(2) </t>
    </r>
    <r>
      <rPr>
        <sz val="11"/>
        <rFont val="標楷體"/>
        <family val="4"/>
        <charset val="136"/>
      </rPr>
      <t>淨資產過渡業務之有效契約準備金</t>
    </r>
    <phoneticPr fontId="72" type="noConversion"/>
  </si>
  <si>
    <r>
      <t xml:space="preserve">(3) </t>
    </r>
    <r>
      <rPr>
        <sz val="11"/>
        <rFont val="標楷體"/>
        <family val="4"/>
        <charset val="136"/>
      </rPr>
      <t>淨資產過渡業務之</t>
    </r>
    <r>
      <rPr>
        <sz val="11"/>
        <rFont val="Times New Roman"/>
        <family val="1"/>
      </rPr>
      <t>RBC</t>
    </r>
    <r>
      <rPr>
        <sz val="11"/>
        <rFont val="標楷體"/>
        <family val="4"/>
        <charset val="136"/>
      </rPr>
      <t>淨資產</t>
    </r>
    <r>
      <rPr>
        <sz val="11"/>
        <rFont val="Times New Roman"/>
        <family val="1"/>
      </rPr>
      <t>= (1) - (2)</t>
    </r>
    <phoneticPr fontId="72" type="noConversion"/>
  </si>
  <si>
    <r>
      <t xml:space="preserve">(5) </t>
    </r>
    <r>
      <rPr>
        <sz val="11"/>
        <rFont val="標楷體"/>
        <family val="4"/>
        <charset val="136"/>
      </rPr>
      <t>淨資產過渡業務之有效契約準備金</t>
    </r>
    <phoneticPr fontId="72" type="noConversion"/>
  </si>
  <si>
    <r>
      <t xml:space="preserve">(7) </t>
    </r>
    <r>
      <rPr>
        <sz val="11"/>
        <rFont val="標楷體"/>
        <family val="4"/>
        <charset val="136"/>
      </rPr>
      <t>申請過渡業務之</t>
    </r>
    <r>
      <rPr>
        <sz val="11"/>
        <rFont val="Times New Roman"/>
        <family val="1"/>
      </rPr>
      <t>TIS</t>
    </r>
    <r>
      <rPr>
        <sz val="11"/>
        <rFont val="標楷體"/>
        <family val="4"/>
        <charset val="136"/>
      </rPr>
      <t>淨資產下降影響數</t>
    </r>
    <r>
      <rPr>
        <sz val="11"/>
        <rFont val="Times New Roman"/>
        <family val="1"/>
      </rPr>
      <t>(</t>
    </r>
    <r>
      <rPr>
        <sz val="11"/>
        <rFont val="標楷體"/>
        <family val="4"/>
        <charset val="136"/>
      </rPr>
      <t>稅前</t>
    </r>
    <r>
      <rPr>
        <sz val="11"/>
        <rFont val="Times New Roman"/>
        <family val="1"/>
      </rPr>
      <t>)=Max((3) - (6), 0)</t>
    </r>
  </si>
  <si>
    <r>
      <t>(8) TIS</t>
    </r>
    <r>
      <rPr>
        <sz val="11"/>
        <rFont val="標楷體"/>
        <family val="4"/>
        <charset val="136"/>
      </rPr>
      <t>淨資產過渡措施調整數</t>
    </r>
    <r>
      <rPr>
        <sz val="11"/>
        <rFont val="Times New Roman"/>
        <family val="1"/>
      </rPr>
      <t>(</t>
    </r>
    <r>
      <rPr>
        <sz val="11"/>
        <rFont val="標楷體"/>
        <family val="4"/>
        <charset val="136"/>
      </rPr>
      <t>稅後</t>
    </r>
    <r>
      <rPr>
        <sz val="11"/>
        <rFont val="Times New Roman"/>
        <family val="1"/>
      </rPr>
      <t>)=(7) * 80%</t>
    </r>
  </si>
  <si>
    <r>
      <rPr>
        <b/>
        <sz val="14"/>
        <color rgb="FFFF0000"/>
        <rFont val="標楷體"/>
        <family val="4"/>
        <charset val="136"/>
      </rPr>
      <t>表</t>
    </r>
    <r>
      <rPr>
        <b/>
        <sz val="14"/>
        <color rgb="FFFF0000"/>
        <rFont val="Times New Roman"/>
        <family val="1"/>
      </rPr>
      <t>D-2-4</t>
    </r>
    <r>
      <rPr>
        <b/>
        <sz val="14"/>
        <color rgb="FFFF0000"/>
        <rFont val="標楷體"/>
        <family val="4"/>
        <charset val="136"/>
      </rPr>
      <t>：</t>
    </r>
    <phoneticPr fontId="24" type="noConversion"/>
  </si>
  <si>
    <r>
      <rPr>
        <b/>
        <sz val="14"/>
        <color rgb="FFFF0000"/>
        <rFont val="標楷體"/>
        <family val="4"/>
        <charset val="136"/>
      </rPr>
      <t>接軌後</t>
    </r>
    <r>
      <rPr>
        <b/>
        <sz val="14"/>
        <color rgb="FFFF0000"/>
        <rFont val="Times New Roman"/>
        <family val="1"/>
      </rPr>
      <t>TIS</t>
    </r>
    <r>
      <rPr>
        <b/>
        <sz val="14"/>
        <color rgb="FFFF0000"/>
        <rFont val="標楷體"/>
        <family val="4"/>
        <charset val="136"/>
      </rPr>
      <t>自有資本變動之分析</t>
    </r>
  </si>
  <si>
    <r>
      <rPr>
        <sz val="12"/>
        <rFont val="標楷體"/>
        <family val="4"/>
        <charset val="136"/>
      </rPr>
      <t>※下述</t>
    </r>
    <r>
      <rPr>
        <sz val="12"/>
        <rFont val="Times New Roman"/>
        <family val="1"/>
      </rPr>
      <t>(A)</t>
    </r>
    <r>
      <rPr>
        <sz val="12"/>
        <rFont val="標楷體"/>
        <family val="4"/>
        <charset val="136"/>
      </rPr>
      <t>、</t>
    </r>
    <r>
      <rPr>
        <sz val="12"/>
        <rFont val="Times New Roman"/>
        <family val="1"/>
      </rPr>
      <t>(B-1)</t>
    </r>
    <r>
      <rPr>
        <sz val="12"/>
        <rFont val="標楷體"/>
        <family val="4"/>
        <charset val="136"/>
      </rPr>
      <t>或</t>
    </r>
    <r>
      <rPr>
        <sz val="12"/>
        <rFont val="Times New Roman"/>
        <family val="1"/>
      </rPr>
      <t>(B-2)</t>
    </r>
    <r>
      <rPr>
        <sz val="12"/>
        <rFont val="標楷體"/>
        <family val="4"/>
        <charset val="136"/>
      </rPr>
      <t>可擇一填列：</t>
    </r>
    <phoneticPr fontId="24" type="noConversion"/>
  </si>
  <si>
    <r>
      <rPr>
        <sz val="12"/>
        <color rgb="FFFF0000"/>
        <rFont val="Times New Roman"/>
        <family val="1"/>
      </rPr>
      <t>TIS</t>
    </r>
    <r>
      <rPr>
        <sz val="12"/>
        <rFont val="標楷體"/>
        <family val="4"/>
        <charset val="136"/>
      </rPr>
      <t>自有資本增加數</t>
    </r>
    <r>
      <rPr>
        <sz val="12"/>
        <rFont val="Times New Roman"/>
        <family val="1"/>
      </rPr>
      <t>(</t>
    </r>
    <r>
      <rPr>
        <sz val="12"/>
        <rFont val="標楷體"/>
        <family val="4"/>
        <charset val="136"/>
      </rPr>
      <t>含</t>
    </r>
    <r>
      <rPr>
        <sz val="12"/>
        <rFont val="Times New Roman"/>
        <family val="1"/>
      </rPr>
      <t>TIS</t>
    </r>
    <r>
      <rPr>
        <sz val="12"/>
        <rFont val="標楷體"/>
        <family val="4"/>
        <charset val="136"/>
      </rPr>
      <t>淨資產過渡措施</t>
    </r>
    <r>
      <rPr>
        <sz val="12"/>
        <rFont val="Times New Roman"/>
        <family val="1"/>
      </rPr>
      <t>)=</t>
    </r>
    <r>
      <rPr>
        <sz val="12"/>
        <rFont val="標楷體"/>
        <family val="4"/>
        <charset val="136"/>
      </rPr>
      <t>當期</t>
    </r>
    <r>
      <rPr>
        <sz val="12"/>
        <color rgb="FFFF0000"/>
        <rFont val="Times New Roman"/>
        <family val="1"/>
      </rPr>
      <t>TIS</t>
    </r>
    <r>
      <rPr>
        <sz val="12"/>
        <rFont val="標楷體"/>
        <family val="4"/>
        <charset val="136"/>
      </rPr>
      <t>股東權益之變動</t>
    </r>
    <r>
      <rPr>
        <sz val="12"/>
        <rFont val="Times New Roman"/>
        <family val="1"/>
      </rPr>
      <t>+</t>
    </r>
    <r>
      <rPr>
        <sz val="12"/>
        <rFont val="標楷體"/>
        <family val="4"/>
        <charset val="136"/>
      </rPr>
      <t>資本分級調整之當期變動數</t>
    </r>
    <r>
      <rPr>
        <sz val="12"/>
        <rFont val="Times New Roman"/>
        <family val="1"/>
      </rPr>
      <t>+</t>
    </r>
    <r>
      <rPr>
        <sz val="12"/>
        <color rgb="FFFF0000"/>
        <rFont val="Times New Roman"/>
        <family val="1"/>
      </rPr>
      <t>TIS</t>
    </r>
    <r>
      <rPr>
        <sz val="12"/>
        <rFont val="標楷體"/>
        <family val="4"/>
        <charset val="136"/>
      </rPr>
      <t>淨資產過渡措施之當期變動數</t>
    </r>
    <phoneticPr fontId="24" type="noConversion"/>
  </si>
  <si>
    <r>
      <t>(</t>
    </r>
    <r>
      <rPr>
        <sz val="12"/>
        <rFont val="標楷體"/>
        <family val="4"/>
        <charset val="136"/>
      </rPr>
      <t>單位：新台幣億元</t>
    </r>
    <r>
      <rPr>
        <sz val="12"/>
        <rFont val="Times New Roman"/>
        <family val="1"/>
      </rPr>
      <t>)</t>
    </r>
    <phoneticPr fontId="72" type="noConversion"/>
  </si>
  <si>
    <r>
      <rPr>
        <sz val="12"/>
        <rFont val="標楷體"/>
        <family val="4"/>
        <charset val="136"/>
      </rPr>
      <t>情境</t>
    </r>
    <r>
      <rPr>
        <sz val="12"/>
        <rFont val="Times New Roman"/>
        <family val="1"/>
      </rPr>
      <t>(</t>
    </r>
    <r>
      <rPr>
        <sz val="12"/>
        <rFont val="標楷體"/>
        <family val="4"/>
        <charset val="136"/>
      </rPr>
      <t>註</t>
    </r>
    <r>
      <rPr>
        <sz val="12"/>
        <rFont val="Times New Roman"/>
        <family val="1"/>
      </rPr>
      <t>1)</t>
    </r>
    <phoneticPr fontId="24" type="noConversion"/>
  </si>
  <si>
    <r>
      <t>118</t>
    </r>
    <r>
      <rPr>
        <sz val="12"/>
        <rFont val="標楷體"/>
        <family val="4"/>
        <charset val="136"/>
      </rPr>
      <t>年</t>
    </r>
    <phoneticPr fontId="24" type="noConversion"/>
  </si>
  <si>
    <r>
      <rPr>
        <sz val="12"/>
        <rFont val="標楷體"/>
        <family val="4"/>
        <charset val="136"/>
      </rPr>
      <t>當期</t>
    </r>
    <r>
      <rPr>
        <sz val="12"/>
        <color rgb="FFFF0000"/>
        <rFont val="Times New Roman"/>
        <family val="1"/>
      </rPr>
      <t>TIS</t>
    </r>
    <r>
      <rPr>
        <sz val="12"/>
        <rFont val="標楷體"/>
        <family val="4"/>
        <charset val="136"/>
      </rPr>
      <t>股東權益之變動</t>
    </r>
    <phoneticPr fontId="24" type="noConversion"/>
  </si>
  <si>
    <r>
      <rPr>
        <sz val="12"/>
        <rFont val="標楷體"/>
        <family val="4"/>
        <charset val="136"/>
      </rPr>
      <t>保險服務結果</t>
    </r>
    <phoneticPr fontId="24" type="noConversion"/>
  </si>
  <si>
    <r>
      <rPr>
        <sz val="12"/>
        <color rgb="FFFF0000"/>
        <rFont val="Times New Roman"/>
        <family val="1"/>
      </rPr>
      <t>TIS</t>
    </r>
    <r>
      <rPr>
        <sz val="12"/>
        <rFont val="標楷體"/>
        <family val="4"/>
        <charset val="136"/>
      </rPr>
      <t>下新契約貢獻</t>
    </r>
    <r>
      <rPr>
        <sz val="12"/>
        <rFont val="Times New Roman"/>
        <family val="1"/>
      </rPr>
      <t>(</t>
    </r>
    <r>
      <rPr>
        <sz val="12"/>
        <rFont val="標楷體"/>
        <family val="4"/>
        <charset val="136"/>
      </rPr>
      <t>註</t>
    </r>
    <r>
      <rPr>
        <sz val="12"/>
        <rFont val="Times New Roman"/>
        <family val="1"/>
      </rPr>
      <t>2)</t>
    </r>
    <phoneticPr fontId="24" type="noConversion"/>
  </si>
  <si>
    <r>
      <rPr>
        <sz val="12"/>
        <color rgb="FFFF0000"/>
        <rFont val="Times New Roman"/>
        <family val="1"/>
      </rPr>
      <t>TIS</t>
    </r>
    <r>
      <rPr>
        <sz val="12"/>
        <rFont val="標楷體"/>
        <family val="4"/>
        <charset val="136"/>
      </rPr>
      <t>下</t>
    </r>
    <r>
      <rPr>
        <sz val="12"/>
        <rFont val="Times New Roman"/>
        <family val="1"/>
      </rPr>
      <t>MOCE</t>
    </r>
    <r>
      <rPr>
        <sz val="12"/>
        <rFont val="標楷體"/>
        <family val="4"/>
        <charset val="136"/>
      </rPr>
      <t>釋出</t>
    </r>
    <phoneticPr fontId="24" type="noConversion"/>
  </si>
  <si>
    <r>
      <rPr>
        <sz val="12"/>
        <rFont val="標楷體"/>
        <family val="4"/>
        <charset val="136"/>
      </rPr>
      <t>其他</t>
    </r>
    <r>
      <rPr>
        <sz val="12"/>
        <rFont val="Times New Roman"/>
        <family val="1"/>
      </rPr>
      <t>(</t>
    </r>
    <r>
      <rPr>
        <sz val="12"/>
        <rFont val="標楷體"/>
        <family val="4"/>
        <charset val="136"/>
      </rPr>
      <t>請明列細項並予說明</t>
    </r>
    <r>
      <rPr>
        <sz val="12"/>
        <rFont val="Times New Roman"/>
        <family val="1"/>
      </rPr>
      <t>)</t>
    </r>
    <phoneticPr fontId="24" type="noConversion"/>
  </si>
  <si>
    <r>
      <rPr>
        <sz val="12"/>
        <rFont val="標楷體"/>
        <family val="4"/>
        <charset val="136"/>
      </rPr>
      <t>財務結果</t>
    </r>
    <phoneticPr fontId="24" type="noConversion"/>
  </si>
  <si>
    <r>
      <rPr>
        <sz val="12"/>
        <rFont val="標楷體"/>
        <family val="4"/>
        <charset val="136"/>
      </rPr>
      <t>總投資收益</t>
    </r>
    <r>
      <rPr>
        <sz val="12"/>
        <rFont val="Times New Roman"/>
        <family val="1"/>
      </rPr>
      <t>(</t>
    </r>
    <r>
      <rPr>
        <sz val="12"/>
        <rFont val="標楷體"/>
        <family val="4"/>
        <charset val="136"/>
      </rPr>
      <t>含資產評價損益</t>
    </r>
    <r>
      <rPr>
        <sz val="12"/>
        <rFont val="Times New Roman"/>
        <family val="1"/>
      </rPr>
      <t>)</t>
    </r>
    <phoneticPr fontId="24" type="noConversion"/>
  </si>
  <si>
    <r>
      <rPr>
        <sz val="12"/>
        <color rgb="FFFF0000"/>
        <rFont val="Times New Roman"/>
        <family val="1"/>
      </rPr>
      <t>TIS</t>
    </r>
    <r>
      <rPr>
        <sz val="12"/>
        <rFont val="標楷體"/>
        <family val="4"/>
        <charset val="136"/>
      </rPr>
      <t>負債利息成本及利率變動影響數</t>
    </r>
    <r>
      <rPr>
        <sz val="12"/>
        <rFont val="Times New Roman"/>
        <family val="1"/>
      </rPr>
      <t xml:space="preserve">    </t>
    </r>
    <phoneticPr fontId="24" type="noConversion"/>
  </si>
  <si>
    <r>
      <rPr>
        <sz val="12"/>
        <rFont val="標楷體"/>
        <family val="4"/>
        <charset val="136"/>
      </rPr>
      <t>其他營業結果</t>
    </r>
    <phoneticPr fontId="24" type="noConversion"/>
  </si>
  <si>
    <r>
      <rPr>
        <sz val="12"/>
        <rFont val="標楷體"/>
        <family val="4"/>
        <charset val="136"/>
      </rPr>
      <t>發債利息費用</t>
    </r>
  </si>
  <si>
    <r>
      <rPr>
        <sz val="12"/>
        <rFont val="標楷體"/>
        <family val="4"/>
        <charset val="136"/>
      </rPr>
      <t>死利差互抵準備金提存數</t>
    </r>
    <phoneticPr fontId="24" type="noConversion"/>
  </si>
  <si>
    <r>
      <rPr>
        <sz val="12"/>
        <rFont val="標楷體"/>
        <family val="4"/>
        <charset val="136"/>
      </rPr>
      <t>所得稅影響數</t>
    </r>
    <phoneticPr fontId="24" type="noConversion"/>
  </si>
  <si>
    <r>
      <rPr>
        <sz val="12"/>
        <rFont val="標楷體"/>
        <family val="4"/>
        <charset val="136"/>
      </rPr>
      <t>現金增資</t>
    </r>
    <r>
      <rPr>
        <sz val="12"/>
        <rFont val="Times New Roman"/>
        <family val="1"/>
      </rPr>
      <t>-</t>
    </r>
    <r>
      <rPr>
        <sz val="12"/>
        <rFont val="標楷體"/>
        <family val="4"/>
        <charset val="136"/>
      </rPr>
      <t>當期現金股利</t>
    </r>
    <phoneticPr fontId="24" type="noConversion"/>
  </si>
  <si>
    <r>
      <rPr>
        <sz val="12"/>
        <rFont val="標楷體"/>
        <family val="4"/>
        <charset val="136"/>
      </rPr>
      <t>資本分級調整之當期變動數</t>
    </r>
    <phoneticPr fontId="24" type="noConversion"/>
  </si>
  <si>
    <r>
      <rPr>
        <sz val="12"/>
        <color rgb="FFFF0000"/>
        <rFont val="Times New Roman"/>
        <family val="1"/>
      </rPr>
      <t>TIS</t>
    </r>
    <r>
      <rPr>
        <sz val="12"/>
        <rFont val="標楷體"/>
        <family val="4"/>
        <charset val="136"/>
      </rPr>
      <t>自有資本增加數</t>
    </r>
    <r>
      <rPr>
        <sz val="12"/>
        <rFont val="Times New Roman"/>
        <family val="1"/>
      </rPr>
      <t>(</t>
    </r>
    <r>
      <rPr>
        <sz val="12"/>
        <rFont val="標楷體"/>
        <family val="4"/>
        <charset val="136"/>
      </rPr>
      <t>不含</t>
    </r>
    <r>
      <rPr>
        <sz val="12"/>
        <color rgb="FFFF0000"/>
        <rFont val="Times New Roman"/>
        <family val="1"/>
      </rPr>
      <t>TIS</t>
    </r>
    <r>
      <rPr>
        <sz val="12"/>
        <rFont val="標楷體"/>
        <family val="4"/>
        <charset val="136"/>
      </rPr>
      <t>淨資產過渡措施</t>
    </r>
    <r>
      <rPr>
        <sz val="12"/>
        <rFont val="Times New Roman"/>
        <family val="1"/>
      </rPr>
      <t>)</t>
    </r>
    <phoneticPr fontId="24" type="noConversion"/>
  </si>
  <si>
    <r>
      <rPr>
        <sz val="12"/>
        <color rgb="FFFF0000"/>
        <rFont val="Times New Roman"/>
        <family val="1"/>
      </rPr>
      <t>TIS</t>
    </r>
    <r>
      <rPr>
        <sz val="12"/>
        <rFont val="標楷體"/>
        <family val="4"/>
        <charset val="136"/>
      </rPr>
      <t>淨資產過渡措施之當期變動數</t>
    </r>
    <phoneticPr fontId="24" type="noConversion"/>
  </si>
  <si>
    <r>
      <rPr>
        <sz val="12"/>
        <color rgb="FFFF0000"/>
        <rFont val="Times New Roman"/>
        <family val="1"/>
      </rPr>
      <t>TIS</t>
    </r>
    <r>
      <rPr>
        <sz val="12"/>
        <rFont val="標楷體"/>
        <family val="4"/>
        <charset val="136"/>
      </rPr>
      <t>自有資本增加數</t>
    </r>
    <r>
      <rPr>
        <sz val="12"/>
        <rFont val="Times New Roman"/>
        <family val="1"/>
      </rPr>
      <t>(</t>
    </r>
    <r>
      <rPr>
        <sz val="12"/>
        <rFont val="標楷體"/>
        <family val="4"/>
        <charset val="136"/>
      </rPr>
      <t>含</t>
    </r>
    <r>
      <rPr>
        <sz val="12"/>
        <color rgb="FFFF0000"/>
        <rFont val="Times New Roman"/>
        <family val="1"/>
      </rPr>
      <t>TIS</t>
    </r>
    <r>
      <rPr>
        <sz val="12"/>
        <rFont val="標楷體"/>
        <family val="4"/>
        <charset val="136"/>
      </rPr>
      <t>淨資產過渡措施</t>
    </r>
    <r>
      <rPr>
        <sz val="12"/>
        <rFont val="Times New Roman"/>
        <family val="1"/>
      </rPr>
      <t>)</t>
    </r>
    <phoneticPr fontId="24" type="noConversion"/>
  </si>
  <si>
    <r>
      <rPr>
        <sz val="12"/>
        <color rgb="FFFF0000"/>
        <rFont val="Times New Roman"/>
        <family val="1"/>
      </rPr>
      <t>TIS</t>
    </r>
    <r>
      <rPr>
        <sz val="12"/>
        <rFont val="標楷體"/>
        <family val="4"/>
        <charset val="136"/>
      </rPr>
      <t>自有資本增加數</t>
    </r>
    <r>
      <rPr>
        <sz val="12"/>
        <rFont val="Times New Roman"/>
        <family val="1"/>
      </rPr>
      <t>(</t>
    </r>
    <r>
      <rPr>
        <sz val="12"/>
        <rFont val="標楷體"/>
        <family val="4"/>
        <charset val="136"/>
      </rPr>
      <t>含</t>
    </r>
    <r>
      <rPr>
        <sz val="12"/>
        <color rgb="FFFF0000"/>
        <rFont val="Times New Roman"/>
        <family val="1"/>
      </rPr>
      <t>TIS</t>
    </r>
    <r>
      <rPr>
        <sz val="12"/>
        <rFont val="標楷體"/>
        <family val="4"/>
        <charset val="136"/>
      </rPr>
      <t>淨資產過渡措施</t>
    </r>
    <r>
      <rPr>
        <sz val="12"/>
        <rFont val="Times New Roman"/>
        <family val="1"/>
      </rPr>
      <t>)=</t>
    </r>
    <r>
      <rPr>
        <sz val="12"/>
        <rFont val="標楷體"/>
        <family val="4"/>
        <charset val="136"/>
      </rPr>
      <t>當期</t>
    </r>
    <r>
      <rPr>
        <sz val="12"/>
        <color rgb="FFFF0000"/>
        <rFont val="Times New Roman"/>
        <family val="1"/>
      </rPr>
      <t>TIS</t>
    </r>
    <r>
      <rPr>
        <sz val="12"/>
        <rFont val="標楷體"/>
        <family val="4"/>
        <charset val="136"/>
      </rPr>
      <t>股東權益之變動</t>
    </r>
    <r>
      <rPr>
        <sz val="12"/>
        <rFont val="Times New Roman"/>
        <family val="1"/>
      </rPr>
      <t>(</t>
    </r>
    <r>
      <rPr>
        <sz val="12"/>
        <rFont val="標楷體"/>
        <family val="4"/>
        <charset val="136"/>
      </rPr>
      <t>當期</t>
    </r>
    <r>
      <rPr>
        <sz val="12"/>
        <rFont val="Times New Roman"/>
        <family val="1"/>
      </rPr>
      <t>IFRS17</t>
    </r>
    <r>
      <rPr>
        <sz val="12"/>
        <rFont val="標楷體"/>
        <family val="4"/>
        <charset val="136"/>
      </rPr>
      <t>淨值變動數</t>
    </r>
    <r>
      <rPr>
        <sz val="12"/>
        <rFont val="Times New Roman"/>
        <family val="1"/>
      </rPr>
      <t>+</t>
    </r>
    <r>
      <rPr>
        <sz val="12"/>
        <color rgb="FFFF0000"/>
        <rFont val="Times New Roman"/>
        <family val="1"/>
      </rPr>
      <t>TIS</t>
    </r>
    <r>
      <rPr>
        <sz val="12"/>
        <rFont val="標楷體"/>
        <family val="4"/>
        <charset val="136"/>
      </rPr>
      <t>調整數</t>
    </r>
    <r>
      <rPr>
        <sz val="12"/>
        <rFont val="Times New Roman"/>
        <family val="1"/>
      </rPr>
      <t>)+</t>
    </r>
    <r>
      <rPr>
        <sz val="12"/>
        <rFont val="標楷體"/>
        <family val="4"/>
        <charset val="136"/>
      </rPr>
      <t>資本分級調整之當期變動數</t>
    </r>
    <r>
      <rPr>
        <sz val="12"/>
        <rFont val="Times New Roman"/>
        <family val="1"/>
      </rPr>
      <t>+</t>
    </r>
    <r>
      <rPr>
        <sz val="12"/>
        <color rgb="FFFF0000"/>
        <rFont val="Times New Roman"/>
        <family val="1"/>
      </rPr>
      <t>TIS</t>
    </r>
    <r>
      <rPr>
        <sz val="12"/>
        <rFont val="標楷體"/>
        <family val="4"/>
        <charset val="136"/>
      </rPr>
      <t>淨資產過渡措施之當期變動數</t>
    </r>
    <phoneticPr fontId="24" type="noConversion"/>
  </si>
  <si>
    <r>
      <t xml:space="preserve"> (B-1)</t>
    </r>
    <r>
      <rPr>
        <sz val="12"/>
        <color rgb="FFFF0000"/>
        <rFont val="Times New Roman"/>
        <family val="1"/>
      </rPr>
      <t>TIS</t>
    </r>
    <r>
      <rPr>
        <sz val="12"/>
        <rFont val="標楷體"/>
        <family val="4"/>
        <charset val="136"/>
      </rPr>
      <t>調整數拆分保險服務結果、財務結果、其他調整數及所得稅調整數</t>
    </r>
    <phoneticPr fontId="24" type="noConversion"/>
  </si>
  <si>
    <r>
      <t>IFRS17</t>
    </r>
    <r>
      <rPr>
        <sz val="12"/>
        <rFont val="標楷體"/>
        <family val="4"/>
        <charset val="136"/>
      </rPr>
      <t>淨值變動數</t>
    </r>
    <phoneticPr fontId="72" type="noConversion"/>
  </si>
  <si>
    <r>
      <rPr>
        <sz val="12"/>
        <rFont val="標楷體"/>
        <family val="4"/>
        <charset val="136"/>
      </rPr>
      <t>其他綜合損益</t>
    </r>
    <phoneticPr fontId="24" type="noConversion"/>
  </si>
  <si>
    <r>
      <rPr>
        <sz val="12"/>
        <color rgb="FFFF0000"/>
        <rFont val="Times New Roman"/>
        <family val="1"/>
      </rPr>
      <t>TIS</t>
    </r>
    <r>
      <rPr>
        <sz val="12"/>
        <rFont val="標楷體"/>
        <family val="4"/>
        <charset val="136"/>
      </rPr>
      <t>調整數</t>
    </r>
    <phoneticPr fontId="24" type="noConversion"/>
  </si>
  <si>
    <r>
      <rPr>
        <sz val="12"/>
        <rFont val="標楷體"/>
        <family val="4"/>
        <charset val="136"/>
      </rPr>
      <t>保險服務結果調整數</t>
    </r>
    <phoneticPr fontId="72" type="noConversion"/>
  </si>
  <si>
    <r>
      <rPr>
        <sz val="12"/>
        <color rgb="FFFF0000"/>
        <rFont val="Times New Roman"/>
        <family val="1"/>
      </rPr>
      <t>TIS</t>
    </r>
    <r>
      <rPr>
        <sz val="12"/>
        <rFont val="標楷體"/>
        <family val="4"/>
        <charset val="136"/>
      </rPr>
      <t>下新契約貢獻</t>
    </r>
    <r>
      <rPr>
        <sz val="12"/>
        <rFont val="Times New Roman"/>
        <family val="1"/>
      </rPr>
      <t>(</t>
    </r>
    <r>
      <rPr>
        <sz val="12"/>
        <rFont val="標楷體"/>
        <family val="4"/>
        <charset val="136"/>
      </rPr>
      <t>註</t>
    </r>
    <r>
      <rPr>
        <sz val="12"/>
        <rFont val="Times New Roman"/>
        <family val="1"/>
      </rPr>
      <t>2)-IFRS17</t>
    </r>
    <r>
      <rPr>
        <sz val="12"/>
        <rFont val="標楷體"/>
        <family val="4"/>
        <charset val="136"/>
      </rPr>
      <t>下</t>
    </r>
    <r>
      <rPr>
        <sz val="12"/>
        <rFont val="Times New Roman"/>
        <family val="1"/>
      </rPr>
      <t>CSM</t>
    </r>
    <r>
      <rPr>
        <sz val="12"/>
        <rFont val="標楷體"/>
        <family val="4"/>
        <charset val="136"/>
      </rPr>
      <t>釋出</t>
    </r>
    <phoneticPr fontId="24" type="noConversion"/>
  </si>
  <si>
    <r>
      <rPr>
        <sz val="12"/>
        <color rgb="FFFF0000"/>
        <rFont val="Times New Roman"/>
        <family val="1"/>
      </rPr>
      <t>TIS</t>
    </r>
    <r>
      <rPr>
        <sz val="12"/>
        <rFont val="標楷體"/>
        <family val="4"/>
        <charset val="136"/>
      </rPr>
      <t>下</t>
    </r>
    <r>
      <rPr>
        <sz val="12"/>
        <rFont val="Times New Roman"/>
        <family val="1"/>
      </rPr>
      <t>MOCE</t>
    </r>
    <r>
      <rPr>
        <sz val="12"/>
        <rFont val="標楷體"/>
        <family val="4"/>
        <charset val="136"/>
      </rPr>
      <t>釋出</t>
    </r>
    <r>
      <rPr>
        <sz val="12"/>
        <rFont val="Times New Roman"/>
        <family val="1"/>
      </rPr>
      <t>-IFRS17</t>
    </r>
    <r>
      <rPr>
        <sz val="12"/>
        <rFont val="標楷體"/>
        <family val="4"/>
        <charset val="136"/>
      </rPr>
      <t>下</t>
    </r>
    <r>
      <rPr>
        <sz val="12"/>
        <rFont val="Times New Roman"/>
        <family val="1"/>
      </rPr>
      <t>RA</t>
    </r>
    <r>
      <rPr>
        <sz val="12"/>
        <rFont val="標楷體"/>
        <family val="4"/>
        <charset val="136"/>
      </rPr>
      <t>釋出</t>
    </r>
    <phoneticPr fontId="24" type="noConversion"/>
  </si>
  <si>
    <r>
      <rPr>
        <sz val="12"/>
        <rFont val="標楷體"/>
        <family val="4"/>
        <charset val="136"/>
      </rPr>
      <t>財務結果調整數</t>
    </r>
    <phoneticPr fontId="72" type="noConversion"/>
  </si>
  <si>
    <r>
      <rPr>
        <sz val="12"/>
        <rFont val="標楷體"/>
        <family val="4"/>
        <charset val="136"/>
      </rPr>
      <t>保單借款資產評價損益</t>
    </r>
    <phoneticPr fontId="24" type="noConversion"/>
  </si>
  <si>
    <r>
      <t>AC</t>
    </r>
    <r>
      <rPr>
        <sz val="12"/>
        <rFont val="標楷體"/>
        <family val="4"/>
        <charset val="136"/>
      </rPr>
      <t>類資產評價損益</t>
    </r>
    <phoneticPr fontId="24" type="noConversion"/>
  </si>
  <si>
    <r>
      <rPr>
        <sz val="12"/>
        <rFont val="標楷體"/>
        <family val="4"/>
        <charset val="136"/>
      </rPr>
      <t>自用不動產評價損益</t>
    </r>
    <phoneticPr fontId="24" type="noConversion"/>
  </si>
  <si>
    <r>
      <rPr>
        <sz val="12"/>
        <rFont val="標楷體"/>
        <family val="4"/>
        <charset val="136"/>
      </rPr>
      <t>外匯價格變動準備金變動數</t>
    </r>
    <phoneticPr fontId="24" type="noConversion"/>
  </si>
  <si>
    <r>
      <rPr>
        <sz val="12"/>
        <color rgb="FFFF0000"/>
        <rFont val="Times New Roman"/>
        <family val="1"/>
      </rPr>
      <t>TIS</t>
    </r>
    <r>
      <rPr>
        <sz val="12"/>
        <rFont val="標楷體"/>
        <family val="4"/>
        <charset val="136"/>
      </rPr>
      <t>負債利息成本及利率變動影響數</t>
    </r>
    <r>
      <rPr>
        <sz val="12"/>
        <rFont val="Times New Roman"/>
        <family val="1"/>
      </rPr>
      <t>-IFIE(P&amp;L</t>
    </r>
    <r>
      <rPr>
        <sz val="12"/>
        <rFont val="標楷體"/>
        <family val="4"/>
        <charset val="136"/>
      </rPr>
      <t>及</t>
    </r>
    <r>
      <rPr>
        <sz val="12"/>
        <rFont val="Times New Roman"/>
        <family val="1"/>
      </rPr>
      <t>OCI)</t>
    </r>
    <phoneticPr fontId="24" type="noConversion"/>
  </si>
  <si>
    <r>
      <rPr>
        <sz val="12"/>
        <rFont val="標楷體"/>
        <family val="4"/>
        <charset val="136"/>
      </rPr>
      <t>其他調整數</t>
    </r>
    <r>
      <rPr>
        <sz val="12"/>
        <rFont val="Times New Roman"/>
        <family val="1"/>
      </rPr>
      <t>(</t>
    </r>
    <r>
      <rPr>
        <sz val="12"/>
        <rFont val="標楷體"/>
        <family val="4"/>
        <charset val="136"/>
      </rPr>
      <t>請明列細項並予說明</t>
    </r>
    <r>
      <rPr>
        <sz val="12"/>
        <rFont val="Times New Roman"/>
        <family val="1"/>
      </rPr>
      <t>)</t>
    </r>
    <phoneticPr fontId="24" type="noConversion"/>
  </si>
  <si>
    <r>
      <rPr>
        <sz val="12"/>
        <rFont val="標楷體"/>
        <family val="4"/>
        <charset val="136"/>
      </rPr>
      <t>所得稅調整數</t>
    </r>
    <phoneticPr fontId="24" type="noConversion"/>
  </si>
  <si>
    <r>
      <t xml:space="preserve"> (B-2)</t>
    </r>
    <r>
      <rPr>
        <sz val="12"/>
        <color rgb="FFFF0000"/>
        <rFont val="Times New Roman"/>
        <family val="1"/>
      </rPr>
      <t>TIS</t>
    </r>
    <r>
      <rPr>
        <sz val="12"/>
        <rFont val="標楷體"/>
        <family val="4"/>
        <charset val="136"/>
      </rPr>
      <t>調整數拆分負債面、資產面、其他調整數及所得稅調整數</t>
    </r>
    <phoneticPr fontId="24" type="noConversion"/>
  </si>
  <si>
    <r>
      <rPr>
        <sz val="12"/>
        <rFont val="標楷體"/>
        <family val="4"/>
        <charset val="136"/>
      </rPr>
      <t>當期</t>
    </r>
    <r>
      <rPr>
        <sz val="12"/>
        <rFont val="Times New Roman"/>
        <family val="1"/>
      </rPr>
      <t>TIS</t>
    </r>
    <r>
      <rPr>
        <sz val="12"/>
        <rFont val="標楷體"/>
        <family val="4"/>
        <charset val="136"/>
      </rPr>
      <t>股東權益之變動</t>
    </r>
  </si>
  <si>
    <r>
      <rPr>
        <sz val="12"/>
        <rFont val="標楷體"/>
        <family val="4"/>
        <charset val="136"/>
      </rPr>
      <t>負債面
調整數</t>
    </r>
    <phoneticPr fontId="24" type="noConversion"/>
  </si>
  <si>
    <r>
      <t xml:space="preserve">IFRS17 </t>
    </r>
    <r>
      <rPr>
        <sz val="12"/>
        <rFont val="標楷體"/>
        <family val="4"/>
        <charset val="136"/>
      </rPr>
      <t>下</t>
    </r>
    <r>
      <rPr>
        <sz val="12"/>
        <rFont val="Times New Roman"/>
        <family val="1"/>
      </rPr>
      <t>CSM</t>
    </r>
    <r>
      <rPr>
        <sz val="11"/>
        <rFont val="Times New Roman"/>
        <family val="1"/>
      </rPr>
      <t xml:space="preserve">t </t>
    </r>
    <r>
      <rPr>
        <sz val="12"/>
        <rFont val="Times New Roman"/>
        <family val="1"/>
      </rPr>
      <t>- IFRS17</t>
    </r>
    <r>
      <rPr>
        <sz val="12"/>
        <rFont val="標楷體"/>
        <family val="4"/>
        <charset val="136"/>
      </rPr>
      <t>下</t>
    </r>
    <r>
      <rPr>
        <sz val="12"/>
        <rFont val="Times New Roman"/>
        <family val="1"/>
      </rPr>
      <t>CSM</t>
    </r>
    <r>
      <rPr>
        <sz val="10"/>
        <rFont val="Times New Roman"/>
        <family val="1"/>
      </rPr>
      <t>t-1</t>
    </r>
    <phoneticPr fontId="24" type="noConversion"/>
  </si>
  <si>
    <r>
      <t>IFRS17</t>
    </r>
    <r>
      <rPr>
        <sz val="12"/>
        <rFont val="標楷體"/>
        <family val="4"/>
        <charset val="136"/>
      </rPr>
      <t>下保單借款</t>
    </r>
    <r>
      <rPr>
        <sz val="12"/>
        <rFont val="Times New Roman"/>
        <family val="1"/>
      </rPr>
      <t>FCF</t>
    </r>
    <r>
      <rPr>
        <sz val="11"/>
        <rFont val="Times New Roman"/>
        <family val="1"/>
      </rPr>
      <t xml:space="preserve">t </t>
    </r>
    <r>
      <rPr>
        <sz val="12"/>
        <rFont val="Times New Roman"/>
        <family val="1"/>
      </rPr>
      <t>- IFRS17</t>
    </r>
    <r>
      <rPr>
        <sz val="12"/>
        <rFont val="標楷體"/>
        <family val="4"/>
        <charset val="136"/>
      </rPr>
      <t>下保單借款</t>
    </r>
    <r>
      <rPr>
        <sz val="12"/>
        <rFont val="Times New Roman"/>
        <family val="1"/>
      </rPr>
      <t>FCF</t>
    </r>
    <r>
      <rPr>
        <sz val="10"/>
        <rFont val="Times New Roman"/>
        <family val="1"/>
      </rPr>
      <t>t-1</t>
    </r>
    <phoneticPr fontId="24" type="noConversion"/>
  </si>
  <si>
    <r>
      <t>IFRS17</t>
    </r>
    <r>
      <rPr>
        <sz val="12"/>
        <rFont val="標楷體"/>
        <family val="4"/>
        <charset val="136"/>
      </rPr>
      <t>下</t>
    </r>
    <r>
      <rPr>
        <sz val="12"/>
        <rFont val="Times New Roman"/>
        <family val="1"/>
      </rPr>
      <t>(RAt - RAt-1) - TIS</t>
    </r>
    <r>
      <rPr>
        <sz val="12"/>
        <rFont val="標楷體"/>
        <family val="4"/>
        <charset val="136"/>
      </rPr>
      <t>下</t>
    </r>
    <r>
      <rPr>
        <sz val="12"/>
        <rFont val="Times New Roman"/>
        <family val="1"/>
      </rPr>
      <t>(MOCEt - MOCEt-1)</t>
    </r>
  </si>
  <si>
    <r>
      <rPr>
        <sz val="12"/>
        <color rgb="FFFF0000"/>
        <rFont val="Times New Roman"/>
        <family val="1"/>
      </rPr>
      <t>TIS</t>
    </r>
    <r>
      <rPr>
        <sz val="12"/>
        <rFont val="Times New Roman"/>
        <family val="1"/>
      </rPr>
      <t xml:space="preserve"> </t>
    </r>
    <r>
      <rPr>
        <sz val="12"/>
        <rFont val="標楷體"/>
        <family val="4"/>
        <charset val="136"/>
      </rPr>
      <t>之</t>
    </r>
    <r>
      <rPr>
        <sz val="12"/>
        <rFont val="Times New Roman"/>
        <family val="1"/>
      </rPr>
      <t>CE</t>
    </r>
    <r>
      <rPr>
        <sz val="12"/>
        <rFont val="標楷體"/>
        <family val="4"/>
        <charset val="136"/>
      </rPr>
      <t>下間接費用</t>
    </r>
    <r>
      <rPr>
        <sz val="12"/>
        <rFont val="Times New Roman"/>
        <family val="1"/>
      </rPr>
      <t>t-1 -</t>
    </r>
    <r>
      <rPr>
        <sz val="12"/>
        <color rgb="FFFF0000"/>
        <rFont val="Times New Roman"/>
        <family val="1"/>
      </rPr>
      <t xml:space="preserve"> TIS </t>
    </r>
    <r>
      <rPr>
        <sz val="12"/>
        <rFont val="標楷體"/>
        <family val="4"/>
        <charset val="136"/>
      </rPr>
      <t>之</t>
    </r>
    <r>
      <rPr>
        <sz val="12"/>
        <rFont val="Times New Roman"/>
        <family val="1"/>
      </rPr>
      <t>CE</t>
    </r>
    <r>
      <rPr>
        <sz val="12"/>
        <rFont val="標楷體"/>
        <family val="4"/>
        <charset val="136"/>
      </rPr>
      <t>下間接費用</t>
    </r>
    <r>
      <rPr>
        <sz val="12"/>
        <rFont val="Times New Roman"/>
        <family val="1"/>
      </rPr>
      <t>t</t>
    </r>
    <phoneticPr fontId="24" type="noConversion"/>
  </si>
  <si>
    <r>
      <rPr>
        <sz val="12"/>
        <rFont val="標楷體"/>
        <family val="4"/>
        <charset val="136"/>
      </rPr>
      <t>資產面
調整數</t>
    </r>
    <phoneticPr fontId="72" type="noConversion"/>
  </si>
  <si>
    <r>
      <rPr>
        <b/>
        <sz val="14"/>
        <color rgb="FFFF0000"/>
        <rFont val="標楷體"/>
        <family val="4"/>
        <charset val="136"/>
      </rPr>
      <t>表</t>
    </r>
    <r>
      <rPr>
        <b/>
        <sz val="14"/>
        <color rgb="FFFF0000"/>
        <rFont val="Times New Roman"/>
        <family val="1"/>
      </rPr>
      <t>D-2-5</t>
    </r>
    <r>
      <rPr>
        <b/>
        <sz val="14"/>
        <color rgb="FFFF0000"/>
        <rFont val="標楷體"/>
        <family val="4"/>
        <charset val="136"/>
      </rPr>
      <t>：</t>
    </r>
    <phoneticPr fontId="24" type="noConversion"/>
  </si>
  <si>
    <r>
      <t>TIS</t>
    </r>
    <r>
      <rPr>
        <b/>
        <sz val="14"/>
        <color rgb="FFFF0000"/>
        <rFont val="標楷體"/>
        <family val="4"/>
        <charset val="136"/>
      </rPr>
      <t>風險資本計算表</t>
    </r>
  </si>
  <si>
    <r>
      <rPr>
        <sz val="10"/>
        <rFont val="標楷體"/>
        <family val="4"/>
        <charset val="136"/>
      </rPr>
      <t>單位：新台幣億元</t>
    </r>
    <phoneticPr fontId="72" type="noConversion"/>
  </si>
  <si>
    <r>
      <rPr>
        <sz val="12"/>
        <color theme="1"/>
        <rFont val="標楷體"/>
        <family val="4"/>
        <charset val="136"/>
      </rPr>
      <t>情境</t>
    </r>
    <r>
      <rPr>
        <sz val="12"/>
        <color theme="1"/>
        <rFont val="Times New Roman"/>
        <family val="1"/>
      </rPr>
      <t>(</t>
    </r>
    <r>
      <rPr>
        <sz val="12"/>
        <color theme="1"/>
        <rFont val="標楷體"/>
        <family val="4"/>
        <charset val="136"/>
      </rPr>
      <t>註</t>
    </r>
    <r>
      <rPr>
        <sz val="12"/>
        <color theme="1"/>
        <rFont val="Times New Roman"/>
        <family val="1"/>
      </rPr>
      <t>1)</t>
    </r>
    <phoneticPr fontId="24" type="noConversion"/>
  </si>
  <si>
    <r>
      <rPr>
        <sz val="12"/>
        <rFont val="標楷體"/>
        <family val="4"/>
        <charset val="136"/>
      </rPr>
      <t>風險項目</t>
    </r>
    <phoneticPr fontId="24" type="noConversion"/>
  </si>
  <si>
    <r>
      <rPr>
        <sz val="12"/>
        <rFont val="標楷體"/>
        <family val="4"/>
        <charset val="136"/>
      </rPr>
      <t>壽險風險</t>
    </r>
  </si>
  <si>
    <r>
      <rPr>
        <sz val="12"/>
        <rFont val="標楷體"/>
        <family val="4"/>
        <charset val="136"/>
      </rPr>
      <t>死亡風險</t>
    </r>
  </si>
  <si>
    <r>
      <rPr>
        <sz val="12"/>
        <rFont val="標楷體"/>
        <family val="4"/>
        <charset val="136"/>
      </rPr>
      <t>長壽風險</t>
    </r>
  </si>
  <si>
    <r>
      <rPr>
        <sz val="12"/>
        <rFont val="標楷體"/>
        <family val="4"/>
        <charset val="136"/>
      </rPr>
      <t>罹病</t>
    </r>
    <r>
      <rPr>
        <sz val="12"/>
        <rFont val="Times New Roman"/>
        <family val="1"/>
      </rPr>
      <t>/</t>
    </r>
    <r>
      <rPr>
        <sz val="12"/>
        <rFont val="標楷體"/>
        <family val="4"/>
        <charset val="136"/>
      </rPr>
      <t>失能風險</t>
    </r>
  </si>
  <si>
    <r>
      <rPr>
        <sz val="12"/>
        <rFont val="標楷體"/>
        <family val="4"/>
        <charset val="136"/>
      </rPr>
      <t>脫退風險</t>
    </r>
  </si>
  <si>
    <r>
      <rPr>
        <sz val="12"/>
        <rFont val="標楷體"/>
        <family val="4"/>
        <charset val="136"/>
      </rPr>
      <t>費用風險</t>
    </r>
  </si>
  <si>
    <r>
      <rPr>
        <sz val="12"/>
        <rFont val="標楷體"/>
        <family val="4"/>
        <charset val="136"/>
      </rPr>
      <t>非壽險風險</t>
    </r>
  </si>
  <si>
    <r>
      <rPr>
        <sz val="12"/>
        <rFont val="標楷體"/>
        <family val="4"/>
        <charset val="136"/>
      </rPr>
      <t>巨災風險</t>
    </r>
  </si>
  <si>
    <r>
      <rPr>
        <sz val="12"/>
        <rFont val="標楷體"/>
        <family val="4"/>
        <charset val="136"/>
      </rPr>
      <t>市場風險</t>
    </r>
  </si>
  <si>
    <r>
      <rPr>
        <sz val="12"/>
        <rFont val="標楷體"/>
        <family val="4"/>
        <charset val="136"/>
      </rPr>
      <t>非違約利差風險</t>
    </r>
    <phoneticPr fontId="24" type="noConversion"/>
  </si>
  <si>
    <r>
      <rPr>
        <sz val="12"/>
        <rFont val="標楷體"/>
        <family val="4"/>
        <charset val="136"/>
      </rPr>
      <t>權益證券風險</t>
    </r>
    <phoneticPr fontId="24" type="noConversion"/>
  </si>
  <si>
    <r>
      <rPr>
        <sz val="12"/>
        <rFont val="標楷體"/>
        <family val="4"/>
        <charset val="136"/>
      </rPr>
      <t>不動產風險</t>
    </r>
    <phoneticPr fontId="24" type="noConversion"/>
  </si>
  <si>
    <r>
      <rPr>
        <sz val="12"/>
        <rFont val="標楷體"/>
        <family val="4"/>
        <charset val="136"/>
      </rPr>
      <t>匯率風險</t>
    </r>
    <phoneticPr fontId="24" type="noConversion"/>
  </si>
  <si>
    <r>
      <rPr>
        <sz val="12"/>
        <rFont val="標楷體"/>
        <family val="4"/>
        <charset val="136"/>
      </rPr>
      <t>資產集中度風險</t>
    </r>
    <phoneticPr fontId="24" type="noConversion"/>
  </si>
  <si>
    <r>
      <rPr>
        <sz val="12"/>
        <rFont val="標楷體"/>
        <family val="4"/>
        <charset val="136"/>
      </rPr>
      <t>信用風險</t>
    </r>
  </si>
  <si>
    <r>
      <rPr>
        <sz val="12"/>
        <rFont val="標楷體"/>
        <family val="4"/>
        <charset val="136"/>
      </rPr>
      <t>作業風險</t>
    </r>
  </si>
  <si>
    <r>
      <rPr>
        <sz val="12"/>
        <color rgb="FFFF0000"/>
        <rFont val="Times New Roman"/>
        <family val="1"/>
      </rPr>
      <t>TIS</t>
    </r>
    <r>
      <rPr>
        <sz val="12"/>
        <rFont val="標楷體"/>
        <family val="4"/>
        <charset val="136"/>
      </rPr>
      <t>總風險（分散前）</t>
    </r>
    <phoneticPr fontId="24" type="noConversion"/>
  </si>
  <si>
    <r>
      <rPr>
        <sz val="12"/>
        <color rgb="FFFF0000"/>
        <rFont val="Times New Roman"/>
        <family val="1"/>
      </rPr>
      <t>TIS</t>
    </r>
    <r>
      <rPr>
        <sz val="12"/>
        <rFont val="標楷體"/>
        <family val="4"/>
        <charset val="136"/>
      </rPr>
      <t>總風險（分散後）</t>
    </r>
    <phoneticPr fontId="24" type="noConversion"/>
  </si>
  <si>
    <r>
      <rPr>
        <sz val="12"/>
        <color rgb="FFFF0000"/>
        <rFont val="Times New Roman"/>
        <family val="1"/>
      </rPr>
      <t>TIS</t>
    </r>
    <r>
      <rPr>
        <sz val="12"/>
        <rFont val="標楷體"/>
        <family val="4"/>
        <charset val="136"/>
      </rPr>
      <t>總風險（分散後</t>
    </r>
    <r>
      <rPr>
        <sz val="12"/>
        <rFont val="Times New Roman"/>
        <family val="1"/>
      </rPr>
      <t>&amp;</t>
    </r>
    <r>
      <rPr>
        <sz val="12"/>
        <rFont val="標楷體"/>
        <family val="4"/>
        <charset val="136"/>
      </rPr>
      <t>稅後）</t>
    </r>
    <phoneticPr fontId="24" type="noConversion"/>
  </si>
  <si>
    <r>
      <rPr>
        <sz val="12"/>
        <color rgb="FFFF0000"/>
        <rFont val="Times New Roman"/>
        <family val="1"/>
      </rPr>
      <t>TIS</t>
    </r>
    <r>
      <rPr>
        <sz val="12"/>
        <rFont val="標楷體"/>
        <family val="4"/>
        <charset val="136"/>
      </rPr>
      <t>總風險資本調整數（分散後</t>
    </r>
    <r>
      <rPr>
        <sz val="12"/>
        <rFont val="Times New Roman"/>
        <family val="1"/>
      </rPr>
      <t>&amp;</t>
    </r>
    <r>
      <rPr>
        <sz val="12"/>
        <rFont val="標楷體"/>
        <family val="4"/>
        <charset val="136"/>
      </rPr>
      <t>稅後）</t>
    </r>
    <phoneticPr fontId="24" type="noConversion"/>
  </si>
  <si>
    <r>
      <rPr>
        <sz val="12"/>
        <rFont val="標楷體"/>
        <family val="4"/>
        <charset val="136"/>
      </rPr>
      <t>標準版
統一適用過渡措施</t>
    </r>
    <phoneticPr fontId="24" type="noConversion"/>
  </si>
  <si>
    <r>
      <rPr>
        <sz val="12"/>
        <rFont val="標楷體"/>
        <family val="4"/>
        <charset val="136"/>
      </rPr>
      <t>選擇性過渡措施</t>
    </r>
    <phoneticPr fontId="24" type="noConversion"/>
  </si>
  <si>
    <r>
      <rPr>
        <sz val="12"/>
        <rFont val="標楷體"/>
        <family val="4"/>
        <charset val="136"/>
      </rPr>
      <t>新興風險</t>
    </r>
    <phoneticPr fontId="24" type="noConversion"/>
  </si>
  <si>
    <r>
      <rPr>
        <sz val="12"/>
        <color rgb="FFFF0000"/>
        <rFont val="標楷體"/>
        <family val="4"/>
        <charset val="136"/>
      </rPr>
      <t>長壽風險</t>
    </r>
  </si>
  <si>
    <r>
      <rPr>
        <sz val="12"/>
        <color rgb="FFFF0000"/>
        <rFont val="標楷體"/>
        <family val="4"/>
        <charset val="136"/>
      </rPr>
      <t>脫退風險</t>
    </r>
  </si>
  <si>
    <r>
      <rPr>
        <sz val="12"/>
        <color rgb="FFFF0000"/>
        <rFont val="標楷體"/>
        <family val="4"/>
        <charset val="136"/>
      </rPr>
      <t>費用風險</t>
    </r>
  </si>
  <si>
    <r>
      <rPr>
        <sz val="12"/>
        <color rgb="FFFF0000"/>
        <rFont val="標楷體"/>
        <family val="4"/>
        <charset val="136"/>
      </rPr>
      <t>巨災風險</t>
    </r>
  </si>
  <si>
    <r>
      <rPr>
        <sz val="12"/>
        <color rgb="FFFF0000"/>
        <rFont val="Times New Roman"/>
        <family val="1"/>
      </rPr>
      <t>TIS</t>
    </r>
    <r>
      <rPr>
        <sz val="12"/>
        <rFont val="標楷體"/>
        <family val="4"/>
        <charset val="136"/>
      </rPr>
      <t>總風險資本（含標準版統一適用及選擇性風險資本過渡措施）</t>
    </r>
    <phoneticPr fontId="24" type="noConversion"/>
  </si>
  <si>
    <r>
      <rPr>
        <sz val="12"/>
        <rFont val="標楷體"/>
        <family val="4"/>
        <charset val="136"/>
      </rPr>
      <t>分析項目</t>
    </r>
  </si>
  <si>
    <r>
      <t>CSM</t>
    </r>
    <r>
      <rPr>
        <sz val="12"/>
        <rFont val="標楷體"/>
        <family val="4"/>
        <charset val="136"/>
      </rPr>
      <t>及</t>
    </r>
    <r>
      <rPr>
        <sz val="12"/>
        <rFont val="Times New Roman"/>
        <family val="1"/>
      </rPr>
      <t>RA</t>
    </r>
    <r>
      <rPr>
        <sz val="12"/>
        <rFont val="標楷體"/>
        <family val="4"/>
        <charset val="136"/>
      </rPr>
      <t>各期餘額佔保險合約負債佔比</t>
    </r>
    <phoneticPr fontId="72" type="noConversion"/>
  </si>
  <si>
    <r>
      <t>CSM</t>
    </r>
    <r>
      <rPr>
        <sz val="12"/>
        <rFont val="標楷體"/>
        <family val="4"/>
        <charset val="136"/>
      </rPr>
      <t>餘額</t>
    </r>
    <phoneticPr fontId="89" type="noConversion"/>
  </si>
  <si>
    <r>
      <t>RA</t>
    </r>
    <r>
      <rPr>
        <sz val="12"/>
        <rFont val="標楷體"/>
        <family val="4"/>
        <charset val="136"/>
      </rPr>
      <t>餘額</t>
    </r>
    <phoneticPr fontId="89" type="noConversion"/>
  </si>
  <si>
    <r>
      <rPr>
        <sz val="12"/>
        <rFont val="標楷體"/>
        <family val="4"/>
        <charset val="136"/>
      </rPr>
      <t>保險合約負債</t>
    </r>
    <phoneticPr fontId="89" type="noConversion"/>
  </si>
  <si>
    <r>
      <t>CSM</t>
    </r>
    <r>
      <rPr>
        <sz val="12"/>
        <rFont val="標楷體"/>
        <family val="4"/>
        <charset val="136"/>
      </rPr>
      <t>餘額</t>
    </r>
    <r>
      <rPr>
        <sz val="12"/>
        <rFont val="Times New Roman"/>
        <family val="1"/>
      </rPr>
      <t>÷</t>
    </r>
    <r>
      <rPr>
        <sz val="12"/>
        <rFont val="標楷體"/>
        <family val="4"/>
        <charset val="136"/>
      </rPr>
      <t>保險合約負債</t>
    </r>
    <phoneticPr fontId="89" type="noConversion"/>
  </si>
  <si>
    <r>
      <t>RA</t>
    </r>
    <r>
      <rPr>
        <sz val="12"/>
        <rFont val="標楷體"/>
        <family val="4"/>
        <charset val="136"/>
      </rPr>
      <t>餘額</t>
    </r>
    <r>
      <rPr>
        <sz val="12"/>
        <rFont val="Times New Roman"/>
        <family val="1"/>
      </rPr>
      <t>÷</t>
    </r>
    <r>
      <rPr>
        <sz val="12"/>
        <rFont val="標楷體"/>
        <family val="4"/>
        <charset val="136"/>
      </rPr>
      <t>保險合約負債</t>
    </r>
    <phoneticPr fontId="72" type="noConversion"/>
  </si>
  <si>
    <r>
      <rPr>
        <sz val="12"/>
        <rFont val="標楷體"/>
        <family val="4"/>
        <charset val="136"/>
      </rPr>
      <t>保險服務結果
：</t>
    </r>
    <r>
      <rPr>
        <sz val="12"/>
        <rFont val="Times New Roman"/>
        <family val="1"/>
      </rPr>
      <t>CSM&amp;RA</t>
    </r>
    <r>
      <rPr>
        <sz val="12"/>
        <rFont val="標楷體"/>
        <family val="4"/>
        <charset val="136"/>
      </rPr>
      <t>釋出</t>
    </r>
    <phoneticPr fontId="72" type="noConversion"/>
  </si>
  <si>
    <r>
      <rPr>
        <sz val="12"/>
        <rFont val="標楷體"/>
        <family val="4"/>
        <charset val="136"/>
      </rPr>
      <t>保險合約收入</t>
    </r>
    <phoneticPr fontId="89" type="noConversion"/>
  </si>
  <si>
    <r>
      <rPr>
        <sz val="12"/>
        <rFont val="標楷體"/>
        <family val="4"/>
        <charset val="136"/>
      </rPr>
      <t>保險服務結果來自</t>
    </r>
    <r>
      <rPr>
        <sz val="12"/>
        <rFont val="Times New Roman"/>
        <family val="1"/>
      </rPr>
      <t>CSM&amp;RA</t>
    </r>
    <r>
      <rPr>
        <sz val="12"/>
        <rFont val="標楷體"/>
        <family val="4"/>
        <charset val="136"/>
      </rPr>
      <t>釋出</t>
    </r>
    <phoneticPr fontId="89" type="noConversion"/>
  </si>
  <si>
    <r>
      <t>CSM</t>
    </r>
    <r>
      <rPr>
        <sz val="12"/>
        <rFont val="標楷體"/>
        <family val="4"/>
        <charset val="136"/>
      </rPr>
      <t>攤銷比例</t>
    </r>
  </si>
  <si>
    <r>
      <rPr>
        <sz val="12"/>
        <rFont val="標楷體"/>
        <family val="4"/>
        <charset val="136"/>
      </rPr>
      <t>攤銷前</t>
    </r>
    <r>
      <rPr>
        <sz val="12"/>
        <rFont val="Times New Roman"/>
        <family val="1"/>
      </rPr>
      <t>CSM</t>
    </r>
    <phoneticPr fontId="89" type="noConversion"/>
  </si>
  <si>
    <r>
      <t>CSM</t>
    </r>
    <r>
      <rPr>
        <sz val="12"/>
        <rFont val="標楷體"/>
        <family val="4"/>
        <charset val="136"/>
      </rPr>
      <t>攤銷數</t>
    </r>
    <phoneticPr fontId="89" type="noConversion"/>
  </si>
  <si>
    <r>
      <t>CSM</t>
    </r>
    <r>
      <rPr>
        <sz val="12"/>
        <rFont val="標楷體"/>
        <family val="4"/>
        <charset val="136"/>
      </rPr>
      <t>攤銷比例</t>
    </r>
    <phoneticPr fontId="89" type="noConversion"/>
  </si>
  <si>
    <r>
      <rPr>
        <sz val="12"/>
        <rFont val="標楷體"/>
        <family val="1"/>
        <charset val="136"/>
      </rPr>
      <t>負債評價對保留盈餘影響數</t>
    </r>
    <r>
      <rPr>
        <sz val="12"/>
        <rFont val="Times New Roman"/>
        <family val="1"/>
      </rPr>
      <t>(</t>
    </r>
    <r>
      <rPr>
        <sz val="12"/>
        <rFont val="標楷體"/>
        <family val="1"/>
        <charset val="136"/>
      </rPr>
      <t>含保單貸款資產除列後</t>
    </r>
    <r>
      <rPr>
        <sz val="12"/>
        <rFont val="Times New Roman"/>
        <family val="1"/>
      </rPr>
      <t>)</t>
    </r>
    <phoneticPr fontId="24" type="noConversion"/>
  </si>
  <si>
    <r>
      <rPr>
        <sz val="12"/>
        <color rgb="FFFF0000"/>
        <rFont val="標楷體"/>
        <family val="4"/>
        <charset val="136"/>
      </rPr>
      <t>合約服務邊際本年度變動</t>
    </r>
    <phoneticPr fontId="24" type="noConversion"/>
  </si>
  <si>
    <r>
      <rPr>
        <sz val="12"/>
        <rFont val="標楷體"/>
        <family val="4"/>
        <charset val="136"/>
      </rPr>
      <t>帳列金額</t>
    </r>
    <r>
      <rPr>
        <sz val="12"/>
        <rFont val="Times New Roman"/>
        <family val="1"/>
      </rPr>
      <t>(4)</t>
    </r>
    <phoneticPr fontId="72" type="noConversion"/>
  </si>
  <si>
    <r>
      <rPr>
        <sz val="10"/>
        <color rgb="FFFF0000"/>
        <rFont val="標楷體"/>
        <family val="4"/>
        <charset val="136"/>
      </rPr>
      <t>註</t>
    </r>
    <r>
      <rPr>
        <sz val="10"/>
        <color rgb="FFFF0000"/>
        <rFont val="Times New Roman"/>
        <family val="1"/>
      </rPr>
      <t>2</t>
    </r>
    <r>
      <rPr>
        <sz val="10"/>
        <color rgb="FFFF0000"/>
        <rFont val="新細明體"/>
        <family val="1"/>
        <charset val="136"/>
      </rPr>
      <t>：</t>
    </r>
    <r>
      <rPr>
        <sz val="10"/>
        <color rgb="FFFF0000"/>
        <rFont val="標楷體"/>
        <family val="4"/>
        <charset val="136"/>
      </rPr>
      <t>請說明計算保單價值差額準備金之檢核機制，並請依照保險合約群組所包含商品類型說明公司如何檢視確認各合約群組之保價差額準備金評估結果的合理性。</t>
    </r>
    <phoneticPr fontId="24" type="noConversion"/>
  </si>
  <si>
    <r>
      <t>(1)</t>
    </r>
    <r>
      <rPr>
        <sz val="10"/>
        <color rgb="FFFF0000"/>
        <rFont val="標楷體"/>
        <family val="4"/>
        <charset val="136"/>
      </rPr>
      <t>適用範圍
在</t>
    </r>
    <r>
      <rPr>
        <sz val="10"/>
        <color rgb="FFFF0000"/>
        <rFont val="Times New Roman"/>
        <family val="1"/>
      </rPr>
      <t>IFRS4</t>
    </r>
    <r>
      <rPr>
        <sz val="10"/>
        <color rgb="FFFF0000"/>
        <rFont val="標楷體"/>
        <family val="4"/>
        <charset val="136"/>
      </rPr>
      <t>下，長年期傷害保險、保險期間一年以下之商品及投資型商品</t>
    </r>
    <r>
      <rPr>
        <sz val="10"/>
        <color rgb="FFFF0000"/>
        <rFont val="Times New Roman"/>
        <family val="1"/>
      </rPr>
      <t>(</t>
    </r>
    <r>
      <rPr>
        <sz val="10"/>
        <color rgb="FFFF0000"/>
        <rFont val="標楷體"/>
        <family val="4"/>
        <charset val="136"/>
      </rPr>
      <t>過往如有提存適用</t>
    </r>
    <r>
      <rPr>
        <sz val="10"/>
        <color rgb="FFFF0000"/>
        <rFont val="Times New Roman"/>
        <family val="1"/>
      </rPr>
      <t>)</t>
    </r>
    <r>
      <rPr>
        <sz val="10"/>
        <color rgb="FFFF0000"/>
        <rFont val="標楷體"/>
        <family val="4"/>
        <charset val="136"/>
      </rPr>
      <t>提存自留業務特別準備金；在</t>
    </r>
    <r>
      <rPr>
        <sz val="10"/>
        <color rgb="FFFF0000"/>
        <rFont val="Times New Roman"/>
        <family val="1"/>
      </rPr>
      <t>IFRS17</t>
    </r>
    <r>
      <rPr>
        <sz val="10"/>
        <color rgb="FFFF0000"/>
        <rFont val="標楷體"/>
        <family val="4"/>
        <charset val="136"/>
      </rPr>
      <t xml:space="preserve">下，僅保險期間一年以下的商品須提存自留業務特別準備金。
</t>
    </r>
    <r>
      <rPr>
        <sz val="10"/>
        <color rgb="FFFF0000"/>
        <rFont val="Times New Roman"/>
        <family val="1"/>
      </rPr>
      <t>(2)</t>
    </r>
    <r>
      <rPr>
        <sz val="10"/>
        <color rgb="FFFF0000"/>
        <rFont val="標楷體"/>
        <family val="4"/>
        <charset val="136"/>
      </rPr>
      <t>保費基礎
在</t>
    </r>
    <r>
      <rPr>
        <sz val="10"/>
        <color rgb="FFFF0000"/>
        <rFont val="Times New Roman"/>
        <family val="1"/>
      </rPr>
      <t>IFRS4</t>
    </r>
    <r>
      <rPr>
        <sz val="10"/>
        <color rgb="FFFF0000"/>
        <rFont val="標楷體"/>
        <family val="4"/>
        <charset val="136"/>
      </rPr>
      <t>下，團險保費基礎採用</t>
    </r>
    <r>
      <rPr>
        <sz val="10"/>
        <color rgb="FFFF0000"/>
        <rFont val="Times New Roman"/>
        <family val="1"/>
      </rPr>
      <t>Max(</t>
    </r>
    <r>
      <rPr>
        <sz val="10"/>
        <color rgb="FFFF0000"/>
        <rFont val="標楷體"/>
        <family val="4"/>
        <charset val="136"/>
      </rPr>
      <t>法定保費</t>
    </r>
    <r>
      <rPr>
        <sz val="10"/>
        <color rgb="FFFF0000"/>
        <rFont val="Times New Roman"/>
        <family val="1"/>
      </rPr>
      <t>,</t>
    </r>
    <r>
      <rPr>
        <sz val="10"/>
        <color rgb="FFFF0000"/>
        <rFont val="標楷體"/>
        <family val="4"/>
        <charset val="136"/>
      </rPr>
      <t>實收保費</t>
    </r>
    <r>
      <rPr>
        <sz val="10"/>
        <color rgb="FFFF0000"/>
        <rFont val="Times New Roman"/>
        <family val="1"/>
      </rPr>
      <t>)</t>
    </r>
    <r>
      <rPr>
        <sz val="10"/>
        <color rgb="FFFF0000"/>
        <rFont val="標楷體"/>
        <family val="4"/>
        <charset val="136"/>
      </rPr>
      <t>；在</t>
    </r>
    <r>
      <rPr>
        <sz val="10"/>
        <color rgb="FFFF0000"/>
        <rFont val="Times New Roman"/>
        <family val="1"/>
      </rPr>
      <t>IFRS17</t>
    </r>
    <r>
      <rPr>
        <sz val="10"/>
        <color rgb="FFFF0000"/>
        <rFont val="標楷體"/>
        <family val="4"/>
        <charset val="136"/>
      </rPr>
      <t>下，團險皆採用實收保費。
另提醒於</t>
    </r>
    <r>
      <rPr>
        <sz val="10"/>
        <color rgb="FFFF0000"/>
        <rFont val="Times New Roman"/>
        <family val="1"/>
      </rPr>
      <t>IFRS17</t>
    </r>
    <r>
      <rPr>
        <sz val="10"/>
        <color rgb="FFFF0000"/>
        <rFont val="標楷體"/>
        <family val="4"/>
        <charset val="136"/>
      </rPr>
      <t>下實際收取保費不等於帳列保險收入。</t>
    </r>
    <phoneticPr fontId="24" type="noConversion"/>
  </si>
  <si>
    <r>
      <t>(</t>
    </r>
    <r>
      <rPr>
        <sz val="14"/>
        <color rgb="FFFF0000"/>
        <rFont val="標楷體"/>
        <family val="4"/>
        <charset val="136"/>
      </rPr>
      <t>註</t>
    </r>
    <r>
      <rPr>
        <sz val="14"/>
        <color rgb="FFFF0000"/>
        <rFont val="Times New Roman"/>
        <family val="1"/>
      </rPr>
      <t>)</t>
    </r>
    <r>
      <rPr>
        <sz val="14"/>
        <color rgb="FFFF0000"/>
        <rFont val="標楷體"/>
        <family val="4"/>
        <charset val="136"/>
      </rPr>
      <t>：公司如有執行敏感度利率情境分析，請於精算備忘錄說明利率情境內容及完整填列相關表格。</t>
    </r>
    <phoneticPr fontId="24" type="noConversion"/>
  </si>
  <si>
    <r>
      <rPr>
        <sz val="12"/>
        <rFont val="標楷體"/>
        <family val="4"/>
        <charset val="136"/>
      </rPr>
      <t>公司在</t>
    </r>
    <r>
      <rPr>
        <sz val="12"/>
        <rFont val="Times New Roman"/>
        <family val="1"/>
      </rPr>
      <t>114</t>
    </r>
    <r>
      <rPr>
        <sz val="12"/>
        <rFont val="標楷體"/>
        <family val="4"/>
        <charset val="136"/>
      </rPr>
      <t>年</t>
    </r>
    <r>
      <rPr>
        <sz val="12"/>
        <rFont val="Times New Roman"/>
        <family val="1"/>
      </rPr>
      <t>6</t>
    </r>
    <r>
      <rPr>
        <sz val="12"/>
        <rFont val="標楷體"/>
        <family val="4"/>
        <charset val="136"/>
      </rPr>
      <t>月底及</t>
    </r>
    <r>
      <rPr>
        <sz val="12"/>
        <rFont val="Times New Roman"/>
        <family val="1"/>
      </rPr>
      <t>9</t>
    </r>
    <r>
      <rPr>
        <sz val="12"/>
        <rFont val="標楷體"/>
        <family val="4"/>
        <charset val="136"/>
      </rPr>
      <t>月底實際資本適足率</t>
    </r>
    <phoneticPr fontId="24" type="noConversion"/>
  </si>
  <si>
    <r>
      <rPr>
        <sz val="12"/>
        <color theme="1"/>
        <rFont val="標楷體"/>
        <family val="4"/>
        <charset val="136"/>
      </rPr>
      <t>評價日</t>
    </r>
    <phoneticPr fontId="105" type="noConversion"/>
  </si>
  <si>
    <r>
      <rPr>
        <sz val="12"/>
        <color theme="1"/>
        <rFont val="標楷體"/>
        <family val="4"/>
        <charset val="136"/>
      </rPr>
      <t>過渡前</t>
    </r>
    <phoneticPr fontId="105" type="noConversion"/>
  </si>
  <si>
    <r>
      <rPr>
        <sz val="12"/>
        <color theme="1"/>
        <rFont val="標楷體"/>
        <family val="4"/>
        <charset val="136"/>
      </rPr>
      <t>檢核指標：自有資本淨增數達成</t>
    </r>
    <r>
      <rPr>
        <sz val="12"/>
        <color theme="1"/>
        <rFont val="Times New Roman"/>
        <family val="1"/>
      </rPr>
      <t>100%</t>
    </r>
    <phoneticPr fontId="105" type="noConversion"/>
  </si>
  <si>
    <r>
      <rPr>
        <sz val="12"/>
        <color theme="1"/>
        <rFont val="標楷體"/>
        <family val="4"/>
        <charset val="136"/>
      </rPr>
      <t>風險資本</t>
    </r>
    <phoneticPr fontId="105" type="noConversion"/>
  </si>
  <si>
    <r>
      <rPr>
        <sz val="12"/>
        <color theme="1"/>
        <rFont val="標楷體"/>
        <family val="4"/>
        <charset val="136"/>
      </rPr>
      <t>資本適足率基準</t>
    </r>
    <phoneticPr fontId="105" type="noConversion"/>
  </si>
  <si>
    <r>
      <rPr>
        <sz val="12"/>
        <color theme="1"/>
        <rFont val="標楷體"/>
        <family val="4"/>
        <charset val="136"/>
      </rPr>
      <t>首次申請過渡之目標資本適足率</t>
    </r>
    <phoneticPr fontId="105" type="noConversion"/>
  </si>
  <si>
    <r>
      <rPr>
        <sz val="12"/>
        <color theme="1"/>
        <rFont val="標楷體"/>
        <family val="4"/>
        <charset val="136"/>
      </rPr>
      <t>次年度自有資本淨增數要求</t>
    </r>
    <phoneticPr fontId="105" type="noConversion"/>
  </si>
  <si>
    <r>
      <rPr>
        <sz val="12"/>
        <rFont val="標楷體"/>
        <family val="4"/>
        <charset val="136"/>
      </rPr>
      <t>公司實際資本適足率</t>
    </r>
    <phoneticPr fontId="105" type="noConversion"/>
  </si>
  <si>
    <r>
      <rPr>
        <sz val="12"/>
        <color theme="1"/>
        <rFont val="標楷體"/>
        <family val="4"/>
        <charset val="136"/>
      </rPr>
      <t>自有資本</t>
    </r>
    <phoneticPr fontId="105" type="noConversion"/>
  </si>
  <si>
    <r>
      <rPr>
        <sz val="12"/>
        <color theme="1"/>
        <rFont val="標楷體"/>
        <family val="4"/>
        <charset val="136"/>
      </rPr>
      <t>風險資本</t>
    </r>
  </si>
  <si>
    <t>TWICS
Ratio</t>
    <phoneticPr fontId="105" type="noConversion"/>
  </si>
  <si>
    <r>
      <rPr>
        <sz val="12"/>
        <color theme="1"/>
        <rFont val="標楷體"/>
        <family val="4"/>
        <charset val="136"/>
      </rPr>
      <t>目標資本適足率</t>
    </r>
    <phoneticPr fontId="105" type="noConversion"/>
  </si>
  <si>
    <r>
      <rPr>
        <sz val="12"/>
        <color theme="1"/>
        <rFont val="標楷體"/>
        <family val="4"/>
        <charset val="136"/>
      </rPr>
      <t>調整數</t>
    </r>
    <phoneticPr fontId="105" type="noConversion"/>
  </si>
  <si>
    <r>
      <rPr>
        <sz val="12"/>
        <color theme="1"/>
        <rFont val="標楷體"/>
        <family val="4"/>
        <charset val="136"/>
      </rPr>
      <t>缺口</t>
    </r>
    <phoneticPr fontId="105" type="noConversion"/>
  </si>
  <si>
    <r>
      <rPr>
        <sz val="12"/>
        <color theme="1"/>
        <rFont val="標楷體"/>
        <family val="4"/>
        <charset val="136"/>
      </rPr>
      <t>達成比例</t>
    </r>
    <phoneticPr fontId="105" type="noConversion"/>
  </si>
  <si>
    <r>
      <rPr>
        <sz val="12"/>
        <color theme="1"/>
        <rFont val="標楷體"/>
        <family val="4"/>
        <charset val="136"/>
      </rPr>
      <t>實際調整比例</t>
    </r>
    <phoneticPr fontId="105" type="noConversion"/>
  </si>
  <si>
    <r>
      <rPr>
        <sz val="12"/>
        <color theme="1"/>
        <rFont val="標楷體"/>
        <family val="4"/>
        <charset val="136"/>
      </rPr>
      <t>達成金額</t>
    </r>
    <phoneticPr fontId="105" type="noConversion"/>
  </si>
  <si>
    <r>
      <rPr>
        <sz val="12"/>
        <color theme="1"/>
        <rFont val="標楷體"/>
        <family val="4"/>
        <charset val="136"/>
      </rPr>
      <t>自有資本</t>
    </r>
  </si>
  <si>
    <r>
      <rPr>
        <sz val="12"/>
        <color theme="1"/>
        <rFont val="標楷體"/>
        <family val="4"/>
        <charset val="136"/>
      </rPr>
      <t>自有資本適足調整平均數</t>
    </r>
    <phoneticPr fontId="105" type="noConversion"/>
  </si>
  <si>
    <r>
      <rPr>
        <sz val="12"/>
        <color theme="1"/>
        <rFont val="標楷體"/>
        <family val="4"/>
        <charset val="136"/>
      </rPr>
      <t>自有資本超額調整平均數</t>
    </r>
    <phoneticPr fontId="105" type="noConversion"/>
  </si>
  <si>
    <r>
      <t xml:space="preserve">114 </t>
    </r>
    <r>
      <rPr>
        <sz val="12"/>
        <color theme="1"/>
        <rFont val="標楷體"/>
        <family val="4"/>
        <charset val="136"/>
      </rPr>
      <t>年</t>
    </r>
    <r>
      <rPr>
        <sz val="12"/>
        <color theme="1"/>
        <rFont val="Times New Roman"/>
        <family val="1"/>
      </rPr>
      <t xml:space="preserve"> 6 </t>
    </r>
    <r>
      <rPr>
        <sz val="12"/>
        <color theme="1"/>
        <rFont val="標楷體"/>
        <family val="4"/>
        <charset val="136"/>
      </rPr>
      <t>月底</t>
    </r>
    <r>
      <rPr>
        <sz val="12"/>
        <color theme="1"/>
        <rFont val="Times New Roman"/>
        <family val="1"/>
      </rPr>
      <t xml:space="preserve"> RBC Ratio</t>
    </r>
  </si>
  <si>
    <r>
      <rPr>
        <sz val="12"/>
        <color theme="1"/>
        <rFont val="標楷體"/>
        <family val="4"/>
        <charset val="136"/>
      </rPr>
      <t>（</t>
    </r>
    <r>
      <rPr>
        <sz val="12"/>
        <color theme="1"/>
        <rFont val="Times New Roman"/>
        <family val="1"/>
      </rPr>
      <t>1</t>
    </r>
    <r>
      <rPr>
        <sz val="12"/>
        <color theme="1"/>
        <rFont val="標楷體"/>
        <family val="4"/>
        <charset val="136"/>
      </rPr>
      <t>）</t>
    </r>
  </si>
  <si>
    <r>
      <rPr>
        <sz val="12"/>
        <color theme="1"/>
        <rFont val="標楷體"/>
        <family val="4"/>
        <charset val="136"/>
      </rPr>
      <t>（</t>
    </r>
    <r>
      <rPr>
        <sz val="12"/>
        <color theme="1"/>
        <rFont val="Times New Roman"/>
        <family val="1"/>
      </rPr>
      <t>2</t>
    </r>
    <r>
      <rPr>
        <sz val="12"/>
        <color theme="1"/>
        <rFont val="標楷體"/>
        <family val="4"/>
        <charset val="136"/>
      </rPr>
      <t>）</t>
    </r>
  </si>
  <si>
    <r>
      <rPr>
        <sz val="12"/>
        <color theme="1"/>
        <rFont val="標楷體"/>
        <family val="4"/>
        <charset val="136"/>
      </rPr>
      <t>（</t>
    </r>
    <r>
      <rPr>
        <sz val="12"/>
        <color theme="1"/>
        <rFont val="Times New Roman"/>
        <family val="1"/>
      </rPr>
      <t>3</t>
    </r>
    <r>
      <rPr>
        <sz val="12"/>
        <color theme="1"/>
        <rFont val="標楷體"/>
        <family val="4"/>
        <charset val="136"/>
      </rPr>
      <t>）</t>
    </r>
  </si>
  <si>
    <r>
      <rPr>
        <sz val="12"/>
        <color theme="1"/>
        <rFont val="標楷體"/>
        <family val="4"/>
        <charset val="136"/>
      </rPr>
      <t>（</t>
    </r>
    <r>
      <rPr>
        <sz val="12"/>
        <color theme="1"/>
        <rFont val="Times New Roman"/>
        <family val="1"/>
      </rPr>
      <t>4</t>
    </r>
    <r>
      <rPr>
        <sz val="12"/>
        <color theme="1"/>
        <rFont val="標楷體"/>
        <family val="4"/>
        <charset val="136"/>
      </rPr>
      <t>）</t>
    </r>
    <phoneticPr fontId="105" type="noConversion"/>
  </si>
  <si>
    <r>
      <rPr>
        <sz val="12"/>
        <color theme="1"/>
        <rFont val="標楷體"/>
        <family val="4"/>
        <charset val="136"/>
      </rPr>
      <t>（</t>
    </r>
    <r>
      <rPr>
        <sz val="12"/>
        <color theme="1"/>
        <rFont val="Times New Roman"/>
        <family val="1"/>
      </rPr>
      <t>5</t>
    </r>
    <r>
      <rPr>
        <sz val="12"/>
        <color theme="1"/>
        <rFont val="標楷體"/>
        <family val="4"/>
        <charset val="136"/>
      </rPr>
      <t>）</t>
    </r>
    <phoneticPr fontId="105" type="noConversion"/>
  </si>
  <si>
    <r>
      <rPr>
        <sz val="12"/>
        <color theme="1"/>
        <rFont val="標楷體"/>
        <family val="4"/>
        <charset val="136"/>
      </rPr>
      <t>（</t>
    </r>
    <r>
      <rPr>
        <sz val="12"/>
        <color theme="1"/>
        <rFont val="Times New Roman"/>
        <family val="1"/>
      </rPr>
      <t>6</t>
    </r>
    <r>
      <rPr>
        <sz val="12"/>
        <color theme="1"/>
        <rFont val="標楷體"/>
        <family val="4"/>
        <charset val="136"/>
      </rPr>
      <t>）</t>
    </r>
    <phoneticPr fontId="105" type="noConversion"/>
  </si>
  <si>
    <r>
      <rPr>
        <sz val="12"/>
        <color theme="1"/>
        <rFont val="標楷體"/>
        <family val="4"/>
        <charset val="136"/>
      </rPr>
      <t>（</t>
    </r>
    <r>
      <rPr>
        <sz val="12"/>
        <color theme="1"/>
        <rFont val="Times New Roman"/>
        <family val="1"/>
      </rPr>
      <t>7</t>
    </r>
    <r>
      <rPr>
        <sz val="12"/>
        <color theme="1"/>
        <rFont val="標楷體"/>
        <family val="4"/>
        <charset val="136"/>
      </rPr>
      <t>）</t>
    </r>
    <phoneticPr fontId="105" type="noConversion"/>
  </si>
  <si>
    <r>
      <rPr>
        <sz val="12"/>
        <color theme="1"/>
        <rFont val="標楷體"/>
        <family val="4"/>
        <charset val="136"/>
      </rPr>
      <t>（</t>
    </r>
    <r>
      <rPr>
        <sz val="12"/>
        <color theme="1"/>
        <rFont val="Times New Roman"/>
        <family val="1"/>
      </rPr>
      <t>8</t>
    </r>
    <r>
      <rPr>
        <sz val="12"/>
        <color theme="1"/>
        <rFont val="標楷體"/>
        <family val="4"/>
        <charset val="136"/>
      </rPr>
      <t>）</t>
    </r>
    <phoneticPr fontId="105" type="noConversion"/>
  </si>
  <si>
    <r>
      <rPr>
        <sz val="12"/>
        <color theme="1"/>
        <rFont val="標楷體"/>
        <family val="4"/>
        <charset val="136"/>
      </rPr>
      <t>（</t>
    </r>
    <r>
      <rPr>
        <sz val="12"/>
        <color theme="1"/>
        <rFont val="Times New Roman"/>
        <family val="1"/>
      </rPr>
      <t>9</t>
    </r>
    <r>
      <rPr>
        <sz val="12"/>
        <color theme="1"/>
        <rFont val="標楷體"/>
        <family val="4"/>
        <charset val="136"/>
      </rPr>
      <t>）</t>
    </r>
    <phoneticPr fontId="105" type="noConversion"/>
  </si>
  <si>
    <r>
      <rPr>
        <sz val="12"/>
        <color theme="1"/>
        <rFont val="標楷體"/>
        <family val="4"/>
        <charset val="136"/>
      </rPr>
      <t>（</t>
    </r>
    <r>
      <rPr>
        <sz val="12"/>
        <color theme="1"/>
        <rFont val="Times New Roman"/>
        <family val="1"/>
      </rPr>
      <t>10</t>
    </r>
    <r>
      <rPr>
        <sz val="12"/>
        <color theme="1"/>
        <rFont val="標楷體"/>
        <family val="4"/>
        <charset val="136"/>
      </rPr>
      <t>）</t>
    </r>
  </si>
  <si>
    <r>
      <rPr>
        <sz val="12"/>
        <color theme="1"/>
        <rFont val="標楷體"/>
        <family val="4"/>
        <charset val="136"/>
      </rPr>
      <t>（</t>
    </r>
    <r>
      <rPr>
        <sz val="12"/>
        <color theme="1"/>
        <rFont val="Times New Roman"/>
        <family val="1"/>
      </rPr>
      <t>11</t>
    </r>
    <r>
      <rPr>
        <sz val="12"/>
        <color theme="1"/>
        <rFont val="標楷體"/>
        <family val="4"/>
        <charset val="136"/>
      </rPr>
      <t>）</t>
    </r>
    <phoneticPr fontId="24" type="noConversion"/>
  </si>
  <si>
    <r>
      <rPr>
        <sz val="12"/>
        <color theme="1"/>
        <rFont val="標楷體"/>
        <family val="4"/>
        <charset val="136"/>
      </rPr>
      <t>（</t>
    </r>
    <r>
      <rPr>
        <sz val="12"/>
        <color theme="1"/>
        <rFont val="Times New Roman"/>
        <family val="1"/>
      </rPr>
      <t>12</t>
    </r>
    <r>
      <rPr>
        <sz val="12"/>
        <color theme="1"/>
        <rFont val="標楷體"/>
        <family val="4"/>
        <charset val="136"/>
      </rPr>
      <t>）</t>
    </r>
  </si>
  <si>
    <r>
      <rPr>
        <sz val="12"/>
        <color theme="1"/>
        <rFont val="標楷體"/>
        <family val="4"/>
        <charset val="136"/>
      </rPr>
      <t>（</t>
    </r>
    <r>
      <rPr>
        <sz val="12"/>
        <color theme="1"/>
        <rFont val="Times New Roman"/>
        <family val="1"/>
      </rPr>
      <t>13</t>
    </r>
    <r>
      <rPr>
        <sz val="12"/>
        <color theme="1"/>
        <rFont val="標楷體"/>
        <family val="4"/>
        <charset val="136"/>
      </rPr>
      <t>）</t>
    </r>
  </si>
  <si>
    <r>
      <rPr>
        <sz val="12"/>
        <color theme="1"/>
        <rFont val="標楷體"/>
        <family val="4"/>
        <charset val="136"/>
      </rPr>
      <t>（</t>
    </r>
    <r>
      <rPr>
        <sz val="12"/>
        <color theme="1"/>
        <rFont val="Times New Roman"/>
        <family val="1"/>
      </rPr>
      <t>14</t>
    </r>
    <r>
      <rPr>
        <sz val="12"/>
        <color theme="1"/>
        <rFont val="標楷體"/>
        <family val="4"/>
        <charset val="136"/>
      </rPr>
      <t>）</t>
    </r>
  </si>
  <si>
    <r>
      <t xml:space="preserve">114 </t>
    </r>
    <r>
      <rPr>
        <sz val="12"/>
        <color theme="1"/>
        <rFont val="標楷體"/>
        <family val="4"/>
        <charset val="136"/>
      </rPr>
      <t>年</t>
    </r>
    <r>
      <rPr>
        <sz val="12"/>
        <color theme="1"/>
        <rFont val="Times New Roman"/>
        <family val="1"/>
      </rPr>
      <t xml:space="preserve"> 9 </t>
    </r>
    <r>
      <rPr>
        <sz val="12"/>
        <color theme="1"/>
        <rFont val="標楷體"/>
        <family val="4"/>
        <charset val="136"/>
      </rPr>
      <t>月底</t>
    </r>
    <r>
      <rPr>
        <sz val="12"/>
        <color theme="1"/>
        <rFont val="Times New Roman"/>
        <family val="1"/>
      </rPr>
      <t xml:space="preserve"> RBC Ratio</t>
    </r>
    <phoneticPr fontId="105" type="noConversion"/>
  </si>
  <si>
    <t>115/01/01</t>
    <phoneticPr fontId="105" type="noConversion"/>
  </si>
  <si>
    <t>115/12/31</t>
    <phoneticPr fontId="105" type="noConversion"/>
  </si>
  <si>
    <r>
      <rPr>
        <sz val="12"/>
        <rFont val="標楷體"/>
        <family val="4"/>
        <charset val="136"/>
      </rPr>
      <t>公司預估申請之「資本適足率基準」、「首次申請過渡之目標資本適足率」</t>
    </r>
    <phoneticPr fontId="24" type="noConversion"/>
  </si>
  <si>
    <t>116/12/31</t>
    <phoneticPr fontId="105" type="noConversion"/>
  </si>
  <si>
    <r>
      <rPr>
        <sz val="12"/>
        <rFont val="標楷體"/>
        <family val="4"/>
        <charset val="136"/>
      </rPr>
      <t>預估申請數值設定</t>
    </r>
    <phoneticPr fontId="105" type="noConversion"/>
  </si>
  <si>
    <t>117/12/31</t>
    <phoneticPr fontId="105" type="noConversion"/>
  </si>
  <si>
    <r>
      <rPr>
        <sz val="12"/>
        <rFont val="標楷體"/>
        <family val="4"/>
        <charset val="136"/>
      </rPr>
      <t>資本適足率基準</t>
    </r>
    <phoneticPr fontId="105" type="noConversion"/>
  </si>
  <si>
    <t>118/12/31</t>
    <phoneticPr fontId="105" type="noConversion"/>
  </si>
  <si>
    <r>
      <rPr>
        <sz val="12"/>
        <rFont val="標楷體"/>
        <family val="4"/>
        <charset val="136"/>
      </rPr>
      <t>首次申請過渡之目標資本適足率</t>
    </r>
    <phoneticPr fontId="105" type="noConversion"/>
  </si>
  <si>
    <t>119/12/31</t>
    <phoneticPr fontId="105" type="noConversion"/>
  </si>
  <si>
    <r>
      <rPr>
        <sz val="12"/>
        <rFont val="標楷體"/>
        <family val="4"/>
        <charset val="136"/>
      </rPr>
      <t>差異比例</t>
    </r>
    <phoneticPr fontId="105" type="noConversion"/>
  </si>
  <si>
    <t>120/12/31</t>
    <phoneticPr fontId="105" type="noConversion"/>
  </si>
  <si>
    <t>121/12/31</t>
    <phoneticPr fontId="105" type="noConversion"/>
  </si>
  <si>
    <r>
      <rPr>
        <sz val="12"/>
        <rFont val="標楷體"/>
        <family val="4"/>
        <charset val="136"/>
      </rPr>
      <t>過渡期間預估之「過渡前風險資本」、「過渡前自有資本」、「風險資本調整數」</t>
    </r>
  </si>
  <si>
    <t>122/12/31</t>
    <phoneticPr fontId="105" type="noConversion"/>
  </si>
  <si>
    <r>
      <rPr>
        <sz val="12"/>
        <color theme="1"/>
        <rFont val="標楷體"/>
        <family val="4"/>
        <charset val="136"/>
      </rPr>
      <t>評價日（單位：億元）</t>
    </r>
    <phoneticPr fontId="24" type="noConversion"/>
  </si>
  <si>
    <r>
      <rPr>
        <sz val="12"/>
        <color theme="1"/>
        <rFont val="標楷體"/>
        <family val="4"/>
        <charset val="136"/>
      </rPr>
      <t>過渡前自有資本</t>
    </r>
    <phoneticPr fontId="24" type="noConversion"/>
  </si>
  <si>
    <r>
      <rPr>
        <sz val="12"/>
        <color theme="1"/>
        <rFont val="標楷體"/>
        <family val="4"/>
        <charset val="136"/>
      </rPr>
      <t>過渡前風險資本</t>
    </r>
    <phoneticPr fontId="24" type="noConversion"/>
  </si>
  <si>
    <r>
      <rPr>
        <sz val="12"/>
        <color theme="1"/>
        <rFont val="標楷體"/>
        <family val="4"/>
        <charset val="136"/>
      </rPr>
      <t>風險資本調整數</t>
    </r>
    <phoneticPr fontId="24" type="noConversion"/>
  </si>
  <si>
    <t>123/12/31</t>
    <phoneticPr fontId="105" type="noConversion"/>
  </si>
  <si>
    <t>115/01/01</t>
  </si>
  <si>
    <t>124/12/31</t>
    <phoneticPr fontId="105" type="noConversion"/>
  </si>
  <si>
    <t>115/12/31</t>
  </si>
  <si>
    <t>125/12/31</t>
    <phoneticPr fontId="105" type="noConversion"/>
  </si>
  <si>
    <t>116/12/31</t>
  </si>
  <si>
    <t>126/12/31</t>
    <phoneticPr fontId="105" type="noConversion"/>
  </si>
  <si>
    <t>117/12/31</t>
  </si>
  <si>
    <t>127/12/31</t>
    <phoneticPr fontId="105" type="noConversion"/>
  </si>
  <si>
    <t>118/12/31</t>
  </si>
  <si>
    <t>128/12/31</t>
    <phoneticPr fontId="105" type="noConversion"/>
  </si>
  <si>
    <t>119/12/31</t>
  </si>
  <si>
    <t>129/12/31</t>
    <phoneticPr fontId="105" type="noConversion"/>
  </si>
  <si>
    <t>120/12/31</t>
  </si>
  <si>
    <t>121/12/31</t>
  </si>
  <si>
    <t>122/12/31</t>
  </si>
  <si>
    <t>123/12/31</t>
  </si>
  <si>
    <t>124/12/31</t>
  </si>
  <si>
    <t>125/12/31</t>
  </si>
  <si>
    <t>126/12/31</t>
  </si>
  <si>
    <t>127/12/31</t>
  </si>
  <si>
    <t>128/12/31</t>
  </si>
  <si>
    <t>129/12/31</t>
  </si>
  <si>
    <r>
      <rPr>
        <sz val="14"/>
        <rFont val="標楷體"/>
        <family val="4"/>
        <charset val="136"/>
      </rPr>
      <t>表</t>
    </r>
    <r>
      <rPr>
        <sz val="14"/>
        <rFont val="Times New Roman"/>
        <family val="1"/>
      </rPr>
      <t>D-2-3</t>
    </r>
    <r>
      <rPr>
        <sz val="14"/>
        <rFont val="標楷體"/>
        <family val="4"/>
        <charset val="136"/>
      </rPr>
      <t>：</t>
    </r>
    <r>
      <rPr>
        <sz val="14"/>
        <rFont val="Times New Roman"/>
        <family val="1"/>
      </rPr>
      <t xml:space="preserve"> </t>
    </r>
  </si>
  <si>
    <r>
      <t>TIS</t>
    </r>
    <r>
      <rPr>
        <sz val="12"/>
        <rFont val="標楷體"/>
        <family val="4"/>
        <charset val="136"/>
      </rPr>
      <t>淨資產過渡措施調整數之計算表</t>
    </r>
  </si>
  <si>
    <r>
      <rPr>
        <sz val="12"/>
        <color theme="1"/>
        <rFont val="標楷體"/>
        <family val="4"/>
        <charset val="136"/>
      </rPr>
      <t>過渡後</t>
    </r>
    <phoneticPr fontId="105" type="noConversion"/>
  </si>
  <si>
    <r>
      <rPr>
        <sz val="12"/>
        <color theme="1"/>
        <rFont val="標楷體"/>
        <family val="4"/>
        <charset val="136"/>
      </rPr>
      <t>（</t>
    </r>
    <r>
      <rPr>
        <sz val="12"/>
        <color theme="1"/>
        <rFont val="Times New Roman"/>
        <family val="1"/>
      </rPr>
      <t>15</t>
    </r>
    <r>
      <rPr>
        <sz val="12"/>
        <color theme="1"/>
        <rFont val="標楷體"/>
        <family val="4"/>
        <charset val="136"/>
      </rPr>
      <t>）</t>
    </r>
    <phoneticPr fontId="24" type="noConversion"/>
  </si>
  <si>
    <r>
      <rPr>
        <sz val="12"/>
        <color theme="1"/>
        <rFont val="標楷體"/>
        <family val="4"/>
        <charset val="136"/>
      </rPr>
      <t>（</t>
    </r>
    <r>
      <rPr>
        <sz val="12"/>
        <color theme="1"/>
        <rFont val="Times New Roman"/>
        <family val="1"/>
      </rPr>
      <t>16</t>
    </r>
    <r>
      <rPr>
        <sz val="12"/>
        <color theme="1"/>
        <rFont val="標楷體"/>
        <family val="4"/>
        <charset val="136"/>
      </rPr>
      <t>）</t>
    </r>
  </si>
  <si>
    <r>
      <rPr>
        <sz val="12"/>
        <color theme="1"/>
        <rFont val="標楷體"/>
        <family val="4"/>
        <charset val="136"/>
      </rPr>
      <t>（</t>
    </r>
    <r>
      <rPr>
        <sz val="12"/>
        <color theme="1"/>
        <rFont val="Times New Roman"/>
        <family val="1"/>
      </rPr>
      <t>17</t>
    </r>
    <r>
      <rPr>
        <sz val="12"/>
        <color theme="1"/>
        <rFont val="標楷體"/>
        <family val="4"/>
        <charset val="136"/>
      </rPr>
      <t>）</t>
    </r>
  </si>
  <si>
    <r>
      <rPr>
        <sz val="12"/>
        <color theme="1"/>
        <rFont val="標楷體"/>
        <family val="4"/>
        <charset val="136"/>
      </rPr>
      <t>（</t>
    </r>
    <r>
      <rPr>
        <sz val="12"/>
        <color theme="1"/>
        <rFont val="Times New Roman"/>
        <family val="1"/>
      </rPr>
      <t>18</t>
    </r>
    <r>
      <rPr>
        <sz val="12"/>
        <color theme="1"/>
        <rFont val="標楷體"/>
        <family val="4"/>
        <charset val="136"/>
      </rPr>
      <t>）</t>
    </r>
  </si>
  <si>
    <r>
      <rPr>
        <sz val="12"/>
        <color theme="1"/>
        <rFont val="標楷體"/>
        <family val="4"/>
        <charset val="136"/>
      </rPr>
      <t>（</t>
    </r>
    <r>
      <rPr>
        <sz val="12"/>
        <color theme="1"/>
        <rFont val="Times New Roman"/>
        <family val="1"/>
      </rPr>
      <t>19</t>
    </r>
    <r>
      <rPr>
        <sz val="12"/>
        <color theme="1"/>
        <rFont val="標楷體"/>
        <family val="4"/>
        <charset val="136"/>
      </rPr>
      <t>）</t>
    </r>
  </si>
  <si>
    <r>
      <rPr>
        <sz val="12"/>
        <rFont val="標楷體"/>
        <family val="4"/>
        <charset val="136"/>
      </rPr>
      <t>（</t>
    </r>
    <r>
      <rPr>
        <sz val="12"/>
        <rFont val="Times New Roman"/>
        <family val="1"/>
      </rPr>
      <t>I</t>
    </r>
    <r>
      <rPr>
        <sz val="12"/>
        <rFont val="標楷體"/>
        <family val="4"/>
        <charset val="136"/>
      </rPr>
      <t>）</t>
    </r>
    <phoneticPr fontId="24" type="noConversion"/>
  </si>
  <si>
    <r>
      <rPr>
        <sz val="12"/>
        <rFont val="標楷體"/>
        <family val="4"/>
        <charset val="136"/>
      </rPr>
      <t>（</t>
    </r>
    <r>
      <rPr>
        <sz val="12"/>
        <rFont val="Times New Roman"/>
        <family val="1"/>
      </rPr>
      <t>II</t>
    </r>
    <r>
      <rPr>
        <sz val="12"/>
        <rFont val="標楷體"/>
        <family val="4"/>
        <charset val="136"/>
      </rPr>
      <t>）</t>
    </r>
    <phoneticPr fontId="24" type="noConversion"/>
  </si>
  <si>
    <r>
      <rPr>
        <sz val="12"/>
        <rFont val="標楷體"/>
        <family val="4"/>
        <charset val="136"/>
      </rPr>
      <t>（</t>
    </r>
    <r>
      <rPr>
        <sz val="12"/>
        <rFont val="Times New Roman"/>
        <family val="1"/>
      </rPr>
      <t>III</t>
    </r>
    <r>
      <rPr>
        <sz val="12"/>
        <rFont val="標楷體"/>
        <family val="4"/>
        <charset val="136"/>
      </rPr>
      <t>）</t>
    </r>
    <phoneticPr fontId="24" type="noConversion"/>
  </si>
  <si>
    <r>
      <rPr>
        <sz val="12"/>
        <rFont val="標楷體"/>
        <family val="4"/>
        <charset val="136"/>
      </rPr>
      <t>（</t>
    </r>
    <r>
      <rPr>
        <sz val="12"/>
        <rFont val="Times New Roman"/>
        <family val="1"/>
      </rPr>
      <t>IV</t>
    </r>
    <r>
      <rPr>
        <sz val="12"/>
        <rFont val="標楷體"/>
        <family val="4"/>
        <charset val="136"/>
      </rPr>
      <t>）</t>
    </r>
    <phoneticPr fontId="24" type="noConversion"/>
  </si>
  <si>
    <r>
      <t xml:space="preserve">(1) </t>
    </r>
    <r>
      <rPr>
        <sz val="11"/>
        <rFont val="標楷體"/>
        <family val="4"/>
        <charset val="136"/>
      </rPr>
      <t>淨資產過渡業務之既有圈選資產</t>
    </r>
    <phoneticPr fontId="72" type="noConversion"/>
  </si>
  <si>
    <r>
      <t>TIS</t>
    </r>
    <r>
      <rPr>
        <sz val="11"/>
        <rFont val="標楷體"/>
        <family val="4"/>
        <charset val="136"/>
      </rPr>
      <t>基礎</t>
    </r>
    <phoneticPr fontId="24" type="noConversion"/>
  </si>
  <si>
    <r>
      <t xml:space="preserve">(4) </t>
    </r>
    <r>
      <rPr>
        <sz val="11"/>
        <rFont val="標楷體"/>
        <family val="4"/>
        <charset val="136"/>
      </rPr>
      <t>淨資產過渡業務之既有圈選資產</t>
    </r>
    <phoneticPr fontId="72" type="noConversion"/>
  </si>
  <si>
    <r>
      <t xml:space="preserve">(6) </t>
    </r>
    <r>
      <rPr>
        <sz val="11"/>
        <rFont val="標楷體"/>
        <family val="4"/>
        <charset val="136"/>
      </rPr>
      <t>申請過渡業務之</t>
    </r>
    <r>
      <rPr>
        <sz val="11"/>
        <rFont val="Times New Roman"/>
        <family val="1"/>
      </rPr>
      <t>TIS</t>
    </r>
    <r>
      <rPr>
        <sz val="11"/>
        <rFont val="標楷體"/>
        <family val="4"/>
        <charset val="136"/>
      </rPr>
      <t>淨資產</t>
    </r>
    <r>
      <rPr>
        <sz val="11"/>
        <rFont val="Times New Roman"/>
        <family val="1"/>
      </rPr>
      <t>= (4) - (5)</t>
    </r>
    <phoneticPr fontId="24" type="noConversion"/>
  </si>
  <si>
    <r>
      <t>TIS</t>
    </r>
    <r>
      <rPr>
        <sz val="12"/>
        <rFont val="標楷體"/>
        <family val="4"/>
        <charset val="136"/>
      </rPr>
      <t>淨資產過渡措施調整數</t>
    </r>
  </si>
  <si>
    <t>註1：請說明淨資產過渡業務及對應資產圈選策略及合理性。</t>
  </si>
  <si>
    <t>在地化情境</t>
    <phoneticPr fontId="24" type="noConversion"/>
  </si>
  <si>
    <t>在地化情境</t>
    <phoneticPr fontId="72" type="noConversion"/>
  </si>
  <si>
    <t>現金增資（含盈餘轉增資）</t>
    <phoneticPr fontId="24" type="noConversion"/>
  </si>
  <si>
    <r>
      <rPr>
        <sz val="12"/>
        <rFont val="標楷體"/>
        <family val="4"/>
        <charset val="136"/>
      </rPr>
      <t>註</t>
    </r>
    <r>
      <rPr>
        <sz val="12"/>
        <color rgb="FFFF0000"/>
        <rFont val="Times New Roman"/>
        <family val="1"/>
      </rPr>
      <t>1</t>
    </r>
    <r>
      <rPr>
        <sz val="12"/>
        <rFont val="標楷體"/>
        <family val="4"/>
        <charset val="136"/>
      </rPr>
      <t>：盈餘保留比例以盈餘年度</t>
    </r>
    <r>
      <rPr>
        <sz val="12"/>
        <rFont val="Times New Roman"/>
        <family val="1"/>
      </rPr>
      <t>(</t>
    </r>
    <r>
      <rPr>
        <sz val="12"/>
        <rFont val="標楷體"/>
        <family val="4"/>
        <charset val="136"/>
      </rPr>
      <t>非發放年度</t>
    </r>
    <r>
      <rPr>
        <sz val="12"/>
        <rFont val="Times New Roman"/>
        <family val="1"/>
      </rPr>
      <t>)</t>
    </r>
    <r>
      <rPr>
        <sz val="12"/>
        <rFont val="標楷體"/>
        <family val="4"/>
        <charset val="136"/>
      </rPr>
      <t>填列。</t>
    </r>
    <phoneticPr fontId="24" type="noConversion"/>
  </si>
  <si>
    <r>
      <rPr>
        <b/>
        <sz val="14"/>
        <color rgb="FFFF0000"/>
        <rFont val="標楷體"/>
        <family val="4"/>
        <charset val="136"/>
      </rPr>
      <t>接軌後之</t>
    </r>
    <r>
      <rPr>
        <b/>
        <sz val="14"/>
        <color rgb="FFFF0000"/>
        <rFont val="Times New Roman"/>
        <family val="1"/>
      </rPr>
      <t>IFRS17</t>
    </r>
    <r>
      <rPr>
        <b/>
        <sz val="14"/>
        <color rgb="FFFF0000"/>
        <rFont val="標楷體"/>
        <family val="4"/>
        <charset val="136"/>
      </rPr>
      <t>及</t>
    </r>
    <r>
      <rPr>
        <b/>
        <sz val="14"/>
        <color rgb="FFFF0000"/>
        <rFont val="Times New Roman"/>
        <family val="1"/>
      </rPr>
      <t>TIS</t>
    </r>
    <r>
      <rPr>
        <b/>
        <sz val="14"/>
        <color rgb="FFFF0000"/>
        <rFont val="標楷體"/>
        <family val="4"/>
        <charset val="136"/>
      </rPr>
      <t>二制度清償能力評估</t>
    </r>
    <r>
      <rPr>
        <b/>
        <sz val="14"/>
        <color rgb="FFFF0000"/>
        <rFont val="Times New Roman"/>
        <family val="1"/>
      </rPr>
      <t>(</t>
    </r>
    <r>
      <rPr>
        <b/>
        <sz val="14"/>
        <color rgb="FFFF0000"/>
        <rFont val="標楷體"/>
        <family val="4"/>
        <charset val="136"/>
      </rPr>
      <t>在地化情境</t>
    </r>
    <r>
      <rPr>
        <b/>
        <sz val="14"/>
        <color rgb="FFFF0000"/>
        <rFont val="Times New Roman"/>
        <family val="1"/>
      </rPr>
      <t>)</t>
    </r>
    <phoneticPr fontId="24" type="noConversion"/>
  </si>
  <si>
    <t>註2：不同會計分類之固定收益類資產市價占比以固定收益類資產市價為分母計算。</t>
    <phoneticPr fontId="72" type="noConversion"/>
  </si>
  <si>
    <r>
      <rPr>
        <b/>
        <sz val="14"/>
        <color rgb="FFFF0000"/>
        <rFont val="標楷體"/>
        <family val="4"/>
        <charset val="136"/>
      </rPr>
      <t>表</t>
    </r>
    <r>
      <rPr>
        <b/>
        <sz val="14"/>
        <color rgb="FFFF0000"/>
        <rFont val="Times New Roman"/>
        <family val="1"/>
      </rPr>
      <t>D-1-3</t>
    </r>
    <r>
      <rPr>
        <b/>
        <sz val="14"/>
        <color rgb="FFFF0000"/>
        <rFont val="標楷體"/>
        <family val="4"/>
        <charset val="136"/>
      </rPr>
      <t>：</t>
    </r>
    <phoneticPr fontId="24" type="noConversion"/>
  </si>
  <si>
    <r>
      <rPr>
        <b/>
        <sz val="14"/>
        <color rgb="FFFF0000"/>
        <rFont val="標楷體"/>
        <family val="4"/>
        <charset val="136"/>
      </rPr>
      <t>預測未來各年度</t>
    </r>
    <r>
      <rPr>
        <b/>
        <sz val="14"/>
        <color rgb="FFFF0000"/>
        <rFont val="Times New Roman"/>
        <family val="1"/>
      </rPr>
      <t>IFRS17</t>
    </r>
    <r>
      <rPr>
        <b/>
        <sz val="14"/>
        <color rgb="FFFF0000"/>
        <rFont val="標楷體"/>
        <family val="4"/>
        <charset val="136"/>
      </rPr>
      <t>下淨值比率及</t>
    </r>
    <r>
      <rPr>
        <b/>
        <sz val="14"/>
        <color rgb="FFFF0000"/>
        <rFont val="Times New Roman"/>
        <family val="1"/>
      </rPr>
      <t>TIS</t>
    </r>
    <r>
      <rPr>
        <b/>
        <sz val="14"/>
        <color rgb="FFFF0000"/>
        <rFont val="標楷體"/>
        <family val="4"/>
        <charset val="136"/>
      </rPr>
      <t>資本適足率</t>
    </r>
    <phoneticPr fontId="24" type="noConversion"/>
  </si>
  <si>
    <r>
      <t>114</t>
    </r>
    <r>
      <rPr>
        <b/>
        <sz val="14"/>
        <rFont val="標楷體"/>
        <family val="4"/>
        <charset val="136"/>
      </rPr>
      <t>年度人身保險業精算簽證接軌</t>
    </r>
    <r>
      <rPr>
        <b/>
        <sz val="14"/>
        <rFont val="Times New Roman"/>
        <family val="1"/>
      </rPr>
      <t>IFRS17</t>
    </r>
    <r>
      <rPr>
        <b/>
        <sz val="14"/>
        <rFont val="標楷體"/>
        <family val="4"/>
        <charset val="136"/>
      </rPr>
      <t>及</t>
    </r>
    <r>
      <rPr>
        <b/>
        <sz val="14"/>
        <color rgb="FFFF0000"/>
        <rFont val="Times New Roman"/>
        <family val="1"/>
      </rPr>
      <t>TIS</t>
    </r>
    <r>
      <rPr>
        <b/>
        <sz val="14"/>
        <rFont val="標楷體"/>
        <family val="4"/>
        <charset val="136"/>
      </rPr>
      <t>二制度附表</t>
    </r>
    <r>
      <rPr>
        <b/>
        <sz val="14"/>
        <rFont val="Times New Roman"/>
        <family val="1"/>
      </rPr>
      <t>_XX</t>
    </r>
    <r>
      <rPr>
        <b/>
        <sz val="14"/>
        <rFont val="標楷體"/>
        <family val="4"/>
        <charset val="136"/>
      </rPr>
      <t>人壽</t>
    </r>
    <phoneticPr fontId="24" type="noConversion"/>
  </si>
  <si>
    <t>接軌日之IFRS17及TIS二制度清償能力評估(在地化情境)</t>
    <phoneticPr fontId="24" type="noConversion"/>
  </si>
  <si>
    <r>
      <t>接軌日之IFRS17及</t>
    </r>
    <r>
      <rPr>
        <sz val="14"/>
        <color rgb="FFFF0000"/>
        <rFont val="標楷體"/>
        <family val="4"/>
        <charset val="136"/>
      </rPr>
      <t>TIS</t>
    </r>
    <r>
      <rPr>
        <sz val="14"/>
        <rFont val="標楷體"/>
        <family val="4"/>
        <charset val="136"/>
      </rPr>
      <t>二制度清償能力評估(在地化情境)</t>
    </r>
    <phoneticPr fontId="24" type="noConversion"/>
  </si>
  <si>
    <r>
      <t>接軌後之IFRS17及</t>
    </r>
    <r>
      <rPr>
        <sz val="14"/>
        <color rgb="FFFF0000"/>
        <rFont val="標楷體"/>
        <family val="4"/>
        <charset val="136"/>
      </rPr>
      <t>TIS</t>
    </r>
    <r>
      <rPr>
        <sz val="14"/>
        <rFont val="標楷體"/>
        <family val="4"/>
        <charset val="136"/>
      </rPr>
      <t>二制度清償能力評估(在地化情境)</t>
    </r>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</si>
</sst>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1" formatCode="_-* #,##0_-;\-* #,##0_-;_-* &quot;-&quot;_-;_-@_-"/>
    <numFmt numFmtId="43" formatCode="_-* #,##0.00_-;\-* #,##0.00_-;_-* &quot;-&quot;??_-;_-@_-"/>
    <numFmt numFmtId="176" formatCode="#######"/>
    <numFmt numFmtId="177" formatCode="_(* #,##0.00_);_(* \(#,##0.00\);_(* &quot;-&quot;??_);_(@_)"/>
    <numFmt numFmtId="178" formatCode="_-[$€-2]* #,##0.00_-;\-[$€-2]* #,##0.00_-;_-[$€-2]* &quot;-&quot;??_-"/>
    <numFmt numFmtId="179" formatCode="&quot;$&quot;#,##0_);[Red]\(&quot;$&quot;#,##0\)"/>
    <numFmt numFmtId="180" formatCode="_(* #,##0_);_(* \(#,##0\);_(* &quot;-&quot;_);_(@_)"/>
    <numFmt numFmtId="181" formatCode="_._.* #,##0_)_%;_._.* \(#,##0\)_%;_._.* 0_)_%;_._.@_)_%"/>
    <numFmt numFmtId="182" formatCode="_._.* \(#,##0\)_%;_._.* #,##0_)_%;_._.* 0_)_%;_._.@_)_%"/>
    <numFmt numFmtId="183" formatCode="* \(#,##0\);* #,##0_);&quot;-&quot;??_);@"/>
    <numFmt numFmtId="184" formatCode="* #,##0_);* \(#,##0\);&quot;-&quot;??_);@"/>
    <numFmt numFmtId="185" formatCode="0%_);\(0%\)"/>
    <numFmt numFmtId="186" formatCode="0.0%"/>
    <numFmt numFmtId="187" formatCode="_-* #,##0_-;\-* #,##0_-;_-* &quot;-&quot;??_-;_-@_-"/>
    <numFmt numFmtId="188" formatCode="0.00_ "/>
    <numFmt numFmtId="189" formatCode="#,##0_);[Red]\(#,##0\);_-* &quot;-&quot;??_-"/>
    <numFmt numFmtId="190" formatCode="#,##0_ "/>
    <numFmt numFmtId="191" formatCode="_-* #,##0.0_-;\-* #,##0.0_-;_-* &quot;-&quot;??_-;_-@_-"/>
    <numFmt numFmtId="192" formatCode="0.000%"/>
    <numFmt numFmtId="193" formatCode="#,##0_ ;[Red]\-#,##0\ "/>
    <numFmt numFmtId="194" formatCode="#,##0_);[Red]\(#,##0\)"/>
    <numFmt numFmtId="195" formatCode="#,##0.00000_ "/>
  </numFmts>
  <fonts count="160">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indexed="8"/>
      <name val="新細明體"/>
      <family val="1"/>
      <charset val="136"/>
    </font>
    <font>
      <sz val="12"/>
      <color indexed="9"/>
      <name val="新細明體"/>
      <family val="1"/>
      <charset val="136"/>
    </font>
    <font>
      <sz val="12"/>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sz val="12"/>
      <name val="Times New Roman"/>
      <family val="1"/>
    </font>
    <font>
      <sz val="12"/>
      <name val="新細明體"/>
      <family val="1"/>
      <charset val="136"/>
    </font>
    <font>
      <sz val="12"/>
      <color indexed="8"/>
      <name val="標楷體"/>
      <family val="4"/>
      <charset val="136"/>
    </font>
    <font>
      <sz val="10"/>
      <name val="Arial"/>
      <family val="2"/>
    </font>
    <font>
      <sz val="8"/>
      <name val="Times New Roman"/>
      <family val="1"/>
    </font>
    <font>
      <sz val="12"/>
      <color indexed="17"/>
      <name val="Times New Roman"/>
      <family val="1"/>
    </font>
    <font>
      <sz val="12"/>
      <color indexed="17"/>
      <name val="標楷體"/>
      <family val="4"/>
      <charset val="136"/>
    </font>
    <font>
      <sz val="12"/>
      <color indexed="8"/>
      <name val="宋体"/>
      <family val="3"/>
      <charset val="136"/>
    </font>
    <font>
      <sz val="12"/>
      <color indexed="20"/>
      <name val="Times New Roman"/>
      <family val="1"/>
    </font>
    <font>
      <sz val="12"/>
      <color indexed="20"/>
      <name val="標楷體"/>
      <family val="4"/>
      <charset val="136"/>
    </font>
    <font>
      <b/>
      <sz val="8"/>
      <name val="Arial"/>
      <family val="2"/>
    </font>
    <font>
      <b/>
      <sz val="9"/>
      <name val="Arial"/>
      <family val="2"/>
    </font>
    <font>
      <sz val="8"/>
      <name val="Arial"/>
      <family val="2"/>
    </font>
    <font>
      <sz val="12"/>
      <name val="Courier"/>
      <family val="3"/>
    </font>
    <font>
      <u/>
      <sz val="10"/>
      <color indexed="12"/>
      <name val="Arial"/>
      <family val="2"/>
    </font>
    <font>
      <sz val="12"/>
      <color theme="1"/>
      <name val="新細明體"/>
      <family val="1"/>
      <charset val="136"/>
      <scheme val="minor"/>
    </font>
    <font>
      <sz val="12"/>
      <color theme="0"/>
      <name val="新細明體"/>
      <family val="1"/>
      <charset val="136"/>
      <scheme val="minor"/>
    </font>
    <font>
      <sz val="12"/>
      <color theme="1"/>
      <name val="標楷體"/>
      <family val="4"/>
      <charset val="136"/>
    </font>
    <font>
      <sz val="10"/>
      <color theme="1"/>
      <name val="Arial"/>
      <family val="2"/>
    </font>
    <font>
      <sz val="10"/>
      <color theme="1"/>
      <name val="Arial Unicode MS"/>
      <family val="2"/>
      <charset val="136"/>
    </font>
    <font>
      <sz val="11"/>
      <color theme="1"/>
      <name val="微軟正黑體"/>
      <family val="2"/>
      <charset val="136"/>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rgb="FF006100"/>
      <name val="標楷體"/>
      <family val="4"/>
      <charset val="136"/>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8"/>
      <color theme="3"/>
      <name val="新細明體"/>
      <family val="1"/>
      <charset val="136"/>
      <scheme val="maj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9C0006"/>
      <name val="標楷體"/>
      <family val="4"/>
      <charset val="136"/>
    </font>
    <font>
      <sz val="12"/>
      <color rgb="FFFF0000"/>
      <name val="新細明體"/>
      <family val="1"/>
      <charset val="136"/>
      <scheme val="minor"/>
    </font>
    <font>
      <sz val="10"/>
      <name val="Times New Roman"/>
      <family val="1"/>
    </font>
    <font>
      <b/>
      <sz val="11"/>
      <name val="Arial"/>
      <family val="2"/>
    </font>
    <font>
      <sz val="11"/>
      <name val="Times New Roman"/>
      <family val="1"/>
    </font>
    <font>
      <sz val="11"/>
      <color indexed="12"/>
      <name val="Times New Roman"/>
      <family val="1"/>
    </font>
    <font>
      <b/>
      <sz val="10"/>
      <name val="Arial"/>
      <family val="2"/>
    </font>
    <font>
      <sz val="10"/>
      <color indexed="8"/>
      <name val="Arial"/>
      <family val="2"/>
    </font>
    <font>
      <b/>
      <sz val="10"/>
      <color indexed="10"/>
      <name val="Arial"/>
      <family val="2"/>
    </font>
    <font>
      <sz val="12"/>
      <color theme="1"/>
      <name val="Calibri"/>
      <family val="2"/>
    </font>
    <font>
      <sz val="12"/>
      <color theme="1"/>
      <name val="Times New Roman"/>
      <family val="1"/>
    </font>
    <font>
      <sz val="9"/>
      <name val="新細明體"/>
      <family val="2"/>
      <charset val="136"/>
      <scheme val="minor"/>
    </font>
    <font>
      <sz val="12"/>
      <name val="標楷體"/>
      <family val="4"/>
      <charset val="136"/>
    </font>
    <font>
      <b/>
      <sz val="12"/>
      <name val="標楷體"/>
      <family val="4"/>
      <charset val="136"/>
    </font>
    <font>
      <sz val="11"/>
      <name val="標楷體"/>
      <family val="4"/>
      <charset val="136"/>
    </font>
    <font>
      <b/>
      <sz val="12"/>
      <name val="Times New Roman"/>
      <family val="1"/>
    </font>
    <font>
      <b/>
      <sz val="14"/>
      <name val="Times New Roman"/>
      <family val="1"/>
    </font>
    <font>
      <sz val="12"/>
      <name val="Times New Roman"/>
      <family val="4"/>
      <charset val="136"/>
    </font>
    <font>
      <sz val="12"/>
      <name val="Times New Roman"/>
      <family val="4"/>
    </font>
    <font>
      <b/>
      <sz val="12"/>
      <color rgb="FFFF0000"/>
      <name val="標楷體"/>
      <family val="4"/>
      <charset val="136"/>
    </font>
    <font>
      <sz val="12"/>
      <color rgb="FFFF0000"/>
      <name val="標楷體"/>
      <family val="4"/>
      <charset val="136"/>
    </font>
    <font>
      <sz val="12"/>
      <color rgb="FFFF0000"/>
      <name val="Times New Roman"/>
      <family val="1"/>
    </font>
    <font>
      <b/>
      <sz val="14"/>
      <name val="標楷體"/>
      <family val="4"/>
      <charset val="136"/>
    </font>
    <font>
      <sz val="12"/>
      <name val="微軟正黑體"/>
      <family val="2"/>
      <charset val="136"/>
    </font>
    <font>
      <sz val="12"/>
      <color rgb="FF0000FF"/>
      <name val="微軟正黑體"/>
      <family val="2"/>
      <charset val="136"/>
    </font>
    <font>
      <b/>
      <sz val="12"/>
      <color rgb="FFFF0000"/>
      <name val="Times New Roman"/>
      <family val="1"/>
    </font>
    <font>
      <sz val="14"/>
      <color theme="1"/>
      <name val="Times New Roman"/>
      <family val="1"/>
    </font>
    <font>
      <sz val="14"/>
      <name val="Times New Roman"/>
      <family val="1"/>
    </font>
    <font>
      <sz val="9"/>
      <name val="微軟正黑體"/>
      <family val="2"/>
      <charset val="136"/>
    </font>
    <font>
      <sz val="14"/>
      <color theme="9"/>
      <name val="Times New Roman"/>
      <family val="1"/>
    </font>
    <font>
      <sz val="16"/>
      <color theme="1"/>
      <name val="Times New Roman"/>
      <family val="1"/>
    </font>
    <font>
      <sz val="12"/>
      <color theme="9" tint="-0.249977111117893"/>
      <name val="Times New Roman"/>
      <family val="1"/>
    </font>
    <font>
      <sz val="12"/>
      <color rgb="FF00B0F0"/>
      <name val="Times New Roman"/>
      <family val="1"/>
    </font>
    <font>
      <b/>
      <sz val="12"/>
      <color rgb="FF00B0F0"/>
      <name val="Times New Roman"/>
      <family val="1"/>
    </font>
    <font>
      <sz val="12"/>
      <name val="細明體"/>
      <family val="1"/>
      <charset val="136"/>
    </font>
    <font>
      <sz val="11"/>
      <name val="Times New Roman"/>
      <family val="4"/>
      <charset val="136"/>
    </font>
    <font>
      <sz val="11"/>
      <color rgb="FFFF0000"/>
      <name val="Times New Roman"/>
      <family val="1"/>
    </font>
    <font>
      <sz val="11"/>
      <color rgb="FFFF0000"/>
      <name val="標楷體"/>
      <family val="4"/>
      <charset val="136"/>
    </font>
    <font>
      <b/>
      <sz val="14"/>
      <color rgb="FFFF0000"/>
      <name val="標楷體"/>
      <family val="4"/>
      <charset val="136"/>
    </font>
    <font>
      <sz val="14"/>
      <color rgb="FFFF0000"/>
      <name val="Times New Roman"/>
      <family val="1"/>
    </font>
    <font>
      <sz val="10"/>
      <color rgb="FFFF0000"/>
      <name val="標楷體"/>
      <family val="4"/>
      <charset val="136"/>
    </font>
    <font>
      <sz val="12"/>
      <color rgb="FFFF0000"/>
      <name val="Times New Roman"/>
      <family val="4"/>
      <charset val="136"/>
    </font>
    <font>
      <sz val="11"/>
      <color theme="1"/>
      <name val="Times New Roman"/>
      <family val="1"/>
    </font>
    <font>
      <sz val="11"/>
      <color theme="1"/>
      <name val="新細明體"/>
      <family val="2"/>
      <scheme val="minor"/>
    </font>
    <font>
      <sz val="9"/>
      <name val="新細明體"/>
      <family val="3"/>
      <charset val="136"/>
      <scheme val="minor"/>
    </font>
    <font>
      <sz val="14"/>
      <name val="標楷體"/>
      <family val="4"/>
      <charset val="136"/>
    </font>
    <font>
      <sz val="10"/>
      <name val="標楷體"/>
      <family val="4"/>
      <charset val="136"/>
    </font>
    <font>
      <sz val="14"/>
      <color rgb="FFFF0000"/>
      <name val="標楷體"/>
      <family val="4"/>
      <charset val="136"/>
    </font>
    <font>
      <sz val="9"/>
      <name val="新細明體"/>
      <family val="1"/>
      <charset val="136"/>
      <scheme val="minor"/>
    </font>
    <font>
      <sz val="12"/>
      <color rgb="FFFF0000"/>
      <name val="標楷體"/>
      <family val="1"/>
      <charset val="136"/>
    </font>
    <font>
      <sz val="12"/>
      <name val="微軟正黑體"/>
      <family val="4"/>
      <charset val="136"/>
    </font>
    <font>
      <sz val="12"/>
      <name val="Tempus Sans ITC"/>
      <family val="5"/>
    </font>
    <font>
      <sz val="10"/>
      <color rgb="FFFF0000"/>
      <name val="Times New Roman"/>
      <family val="1"/>
    </font>
    <font>
      <sz val="12"/>
      <color rgb="FFFF0000"/>
      <name val="微軟正黑體"/>
      <family val="4"/>
      <charset val="136"/>
    </font>
    <font>
      <sz val="7"/>
      <name val="Times New Roman"/>
      <family val="1"/>
    </font>
    <font>
      <sz val="12"/>
      <color rgb="FFEE0000"/>
      <name val="Times New Roman"/>
      <family val="1"/>
    </font>
    <font>
      <sz val="12"/>
      <color rgb="FFEE0000"/>
      <name val="標楷體"/>
      <family val="4"/>
      <charset val="136"/>
    </font>
    <font>
      <sz val="12"/>
      <color rgb="FF000000"/>
      <name val="微軟正黑體"/>
      <family val="2"/>
      <charset val="136"/>
    </font>
    <font>
      <sz val="12"/>
      <color rgb="FF000000"/>
      <name val="標楷體"/>
      <family val="4"/>
      <charset val="136"/>
    </font>
    <font>
      <sz val="12"/>
      <color rgb="FF00B0F0"/>
      <name val="標楷體"/>
      <family val="4"/>
      <charset val="136"/>
    </font>
    <font>
      <sz val="10"/>
      <color rgb="FFEE0000"/>
      <name val="Times New Roman"/>
      <family val="1"/>
    </font>
    <font>
      <sz val="14"/>
      <color indexed="8"/>
      <name val="標楷體"/>
      <family val="4"/>
      <charset val="136"/>
    </font>
    <font>
      <b/>
      <sz val="14"/>
      <color indexed="8"/>
      <name val="標楷體"/>
      <family val="4"/>
      <charset val="136"/>
    </font>
    <font>
      <sz val="14"/>
      <color rgb="FF00B050"/>
      <name val="標楷體"/>
      <family val="4"/>
      <charset val="136"/>
    </font>
    <font>
      <sz val="13"/>
      <name val="標楷體"/>
      <family val="4"/>
      <charset val="136"/>
    </font>
    <font>
      <sz val="14"/>
      <color rgb="FFFF0000"/>
      <name val="新細明體"/>
      <family val="1"/>
      <charset val="136"/>
    </font>
    <font>
      <b/>
      <sz val="14"/>
      <color rgb="FFFF0000"/>
      <name val="Times New Roman"/>
      <family val="1"/>
    </font>
    <font>
      <b/>
      <sz val="12"/>
      <color rgb="FFFF0000"/>
      <name val="新細明體"/>
      <family val="1"/>
      <charset val="136"/>
    </font>
    <font>
      <b/>
      <sz val="14"/>
      <color rgb="FFEE0000"/>
      <name val="標楷體"/>
      <family val="4"/>
      <charset val="136"/>
    </font>
    <font>
      <b/>
      <sz val="12"/>
      <name val="新細明體"/>
      <family val="1"/>
      <charset val="136"/>
    </font>
    <font>
      <b/>
      <sz val="14"/>
      <color rgb="FFFF0000"/>
      <name val="新細明體"/>
      <family val="1"/>
      <charset val="136"/>
    </font>
    <font>
      <sz val="10"/>
      <color theme="8" tint="0.59999389629810485"/>
      <name val="Times New Roman"/>
      <family val="1"/>
    </font>
    <font>
      <sz val="10"/>
      <name val="Times New Roman"/>
      <family val="4"/>
      <charset val="136"/>
    </font>
    <font>
      <sz val="12"/>
      <color rgb="FFFF0000"/>
      <name val="新細明體"/>
      <family val="1"/>
      <charset val="136"/>
    </font>
    <font>
      <sz val="11"/>
      <name val="新細明體"/>
      <family val="1"/>
      <charset val="136"/>
    </font>
    <font>
      <sz val="10"/>
      <color rgb="FFFF0000"/>
      <name val="Times New Roman"/>
      <family val="4"/>
      <charset val="136"/>
    </font>
    <font>
      <sz val="10"/>
      <color rgb="FFFF0000"/>
      <name val="新細明體"/>
      <family val="1"/>
      <charset val="136"/>
    </font>
    <font>
      <sz val="10"/>
      <color rgb="FF000000"/>
      <name val="標楷體"/>
      <family val="4"/>
      <charset val="136"/>
    </font>
    <font>
      <sz val="10"/>
      <color rgb="FF000000"/>
      <name val="Times New Roman"/>
      <family val="1"/>
    </font>
    <font>
      <sz val="10"/>
      <color rgb="FFEE0000"/>
      <name val="Symbol"/>
      <family val="1"/>
      <charset val="2"/>
    </font>
    <font>
      <sz val="12"/>
      <color rgb="FF000000"/>
      <name val="Times New Roman"/>
      <family val="1"/>
    </font>
    <font>
      <sz val="10"/>
      <color rgb="FFEE0000"/>
      <name val="標楷體"/>
      <family val="4"/>
      <charset val="136"/>
    </font>
    <font>
      <sz val="10"/>
      <color rgb="FFEE0000"/>
      <name val="Times New Roman"/>
      <family val="4"/>
      <charset val="136"/>
    </font>
    <font>
      <sz val="10"/>
      <name val="新細明體"/>
      <family val="1"/>
      <charset val="136"/>
    </font>
    <font>
      <sz val="14"/>
      <color indexed="8"/>
      <name val="Times New Roman"/>
      <family val="1"/>
    </font>
    <font>
      <sz val="14"/>
      <color rgb="FF00B050"/>
      <name val="Times New Roman"/>
      <family val="1"/>
    </font>
    <font>
      <b/>
      <sz val="14"/>
      <name val="Times New Roman"/>
      <family val="4"/>
      <charset val="136"/>
    </font>
    <font>
      <sz val="10"/>
      <name val="Times New Roman"/>
      <family val="4"/>
    </font>
    <font>
      <b/>
      <sz val="12"/>
      <color theme="1"/>
      <name val="Times New Roman"/>
      <family val="1"/>
    </font>
    <font>
      <sz val="14"/>
      <color rgb="FF000000"/>
      <name val="標楷體"/>
      <family val="4"/>
      <charset val="136"/>
    </font>
    <font>
      <sz val="14"/>
      <name val="Times New Roman"/>
      <family val="4"/>
      <charset val="136"/>
    </font>
    <font>
      <sz val="10"/>
      <color rgb="FFFF0000"/>
      <name val="Times New Roman"/>
      <family val="4"/>
    </font>
    <font>
      <strike/>
      <sz val="12"/>
      <name val="Times New Roman"/>
      <family val="1"/>
    </font>
    <font>
      <sz val="16"/>
      <name val="Times New Roman"/>
      <family val="1"/>
    </font>
    <font>
      <b/>
      <sz val="14"/>
      <color theme="1"/>
      <name val="Times New Roman"/>
      <family val="1"/>
    </font>
    <font>
      <sz val="12"/>
      <name val="標楷體"/>
      <family val="1"/>
      <charset val="136"/>
    </font>
    <font>
      <sz val="12"/>
      <name val="Times New Roman"/>
      <family val="1"/>
      <charset val="136"/>
    </font>
    <font>
      <sz val="12"/>
      <color theme="1"/>
      <name val="Times New Roman"/>
      <family val="4"/>
      <charset val="136"/>
    </font>
    <font>
      <b/>
      <sz val="14"/>
      <color rgb="FFFF0000"/>
      <name val="Times New Roman"/>
      <family val="4"/>
      <charset val="136"/>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indexed="27"/>
        <bgColor indexed="64"/>
      </patternFill>
    </fill>
    <fill>
      <patternFill patternType="solid">
        <fgColor theme="8" tint="0.79998168889431442"/>
        <bgColor indexed="64"/>
      </patternFill>
    </fill>
    <fill>
      <patternFill patternType="solid">
        <fgColor rgb="FFF2DCDB"/>
        <bgColor indexed="64"/>
      </patternFill>
    </fill>
    <fill>
      <patternFill patternType="solid">
        <fgColor theme="5" tint="0.79998168889431442"/>
        <bgColor indexed="64"/>
      </patternFill>
    </fill>
    <fill>
      <patternFill patternType="solid">
        <fgColor rgb="FFDAEEF3"/>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8E4BC"/>
        <bgColor indexed="64"/>
      </patternFill>
    </fill>
    <fill>
      <patternFill patternType="solid">
        <fgColor rgb="FFCCC0DA"/>
        <bgColor indexed="64"/>
      </patternFill>
    </fill>
    <fill>
      <patternFill patternType="solid">
        <fgColor rgb="FFA6A6A6"/>
        <bgColor indexed="64"/>
      </patternFill>
    </fill>
    <fill>
      <patternFill patternType="solid">
        <fgColor rgb="FFFCD5B4"/>
        <bgColor indexed="64"/>
      </patternFill>
    </fill>
    <fill>
      <patternFill patternType="solid">
        <fgColor rgb="FFB8CCE4"/>
        <bgColor indexed="64"/>
      </patternFill>
    </fill>
    <fill>
      <patternFill patternType="solid">
        <fgColor theme="5" tint="0.599963377788628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104">
    <border>
      <left/>
      <right/>
      <top/>
      <bottom/>
      <diagonal/>
    </border>
    <border>
      <left style="thin">
        <color indexed="64"/>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s>
  <cellStyleXfs count="822">
    <xf numFmtId="0" fontId="0" fillId="0" borderId="0">
      <alignment vertical="center"/>
    </xf>
    <xf numFmtId="0" fontId="28" fillId="0" borderId="0"/>
    <xf numFmtId="0" fontId="6" fillId="2"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40" fillId="24" borderId="0" applyNumberFormat="0" applyBorder="0" applyAlignment="0" applyProtection="0">
      <alignment vertical="center"/>
    </xf>
    <xf numFmtId="0" fontId="6" fillId="3"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6" fillId="4"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6" fillId="5"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40" fillId="27" borderId="0" applyNumberFormat="0" applyBorder="0" applyAlignment="0" applyProtection="0">
      <alignment vertical="center"/>
    </xf>
    <xf numFmtId="0" fontId="6" fillId="6"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40" fillId="28" borderId="0" applyNumberFormat="0" applyBorder="0" applyAlignment="0" applyProtection="0">
      <alignment vertical="center"/>
    </xf>
    <xf numFmtId="0" fontId="6" fillId="7"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6" fillId="8"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40" fillId="30" borderId="0" applyNumberFormat="0" applyBorder="0" applyAlignment="0" applyProtection="0">
      <alignment vertical="center"/>
    </xf>
    <xf numFmtId="0" fontId="6" fillId="9"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40" fillId="31" borderId="0" applyNumberFormat="0" applyBorder="0" applyAlignment="0" applyProtection="0">
      <alignment vertical="center"/>
    </xf>
    <xf numFmtId="0" fontId="6" fillId="10"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40" fillId="32" borderId="0" applyNumberFormat="0" applyBorder="0" applyAlignment="0" applyProtection="0">
      <alignment vertical="center"/>
    </xf>
    <xf numFmtId="0" fontId="6" fillId="5"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40" fillId="33" borderId="0" applyNumberFormat="0" applyBorder="0" applyAlignment="0" applyProtection="0">
      <alignment vertical="center"/>
    </xf>
    <xf numFmtId="0" fontId="6" fillId="8"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40" fillId="34" borderId="0" applyNumberFormat="0" applyBorder="0" applyAlignment="0" applyProtection="0">
      <alignment vertical="center"/>
    </xf>
    <xf numFmtId="0" fontId="6" fillId="11"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40" fillId="35" borderId="0" applyNumberFormat="0" applyBorder="0" applyAlignment="0" applyProtection="0">
      <alignment vertical="center"/>
    </xf>
    <xf numFmtId="0" fontId="7" fillId="12"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41" fillId="36" borderId="0" applyNumberFormat="0" applyBorder="0" applyAlignment="0" applyProtection="0">
      <alignment vertical="center"/>
    </xf>
    <xf numFmtId="0" fontId="7" fillId="9"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7" fillId="10"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7" fillId="13"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41" fillId="39" borderId="0" applyNumberFormat="0" applyBorder="0" applyAlignment="0" applyProtection="0">
      <alignment vertical="center"/>
    </xf>
    <xf numFmtId="0" fontId="7" fillId="14"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41" fillId="40" borderId="0" applyNumberFormat="0" applyBorder="0" applyAlignment="0" applyProtection="0">
      <alignment vertical="center"/>
    </xf>
    <xf numFmtId="0" fontId="7" fillId="15"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0" fontId="41" fillId="41" borderId="0" applyNumberFormat="0" applyBorder="0" applyAlignment="0" applyProtection="0">
      <alignment vertical="center"/>
    </xf>
    <xf numFmtId="178" fontId="25" fillId="0" borderId="0" applyFont="0" applyFill="0" applyBorder="0" applyAlignment="0" applyProtection="0"/>
    <xf numFmtId="0" fontId="29" fillId="0" borderId="0" applyFill="0" applyBorder="0" applyProtection="0">
      <alignment horizontal="left"/>
    </xf>
    <xf numFmtId="0" fontId="35" fillId="0" borderId="0" applyBorder="0" applyProtection="0">
      <alignment horizontal="left"/>
    </xf>
    <xf numFmtId="0" fontId="36" fillId="0" borderId="0" applyFill="0" applyBorder="0" applyProtection="0">
      <alignment horizontal="left"/>
    </xf>
    <xf numFmtId="0" fontId="37" fillId="0" borderId="1" applyFill="0" applyBorder="0" applyProtection="0">
      <alignment horizontal="left" vertical="top"/>
    </xf>
    <xf numFmtId="0" fontId="40" fillId="0" borderId="0">
      <alignment vertical="center"/>
    </xf>
    <xf numFmtId="0" fontId="40" fillId="0" borderId="0">
      <alignment vertical="center"/>
    </xf>
    <xf numFmtId="0" fontId="42" fillId="0" borderId="0">
      <alignment vertical="center"/>
    </xf>
    <xf numFmtId="0" fontId="40" fillId="0" borderId="0">
      <alignment vertical="center"/>
    </xf>
    <xf numFmtId="0" fontId="40" fillId="0" borderId="0">
      <alignment vertical="center"/>
    </xf>
    <xf numFmtId="0" fontId="42" fillId="0" borderId="0">
      <alignment vertical="center"/>
    </xf>
    <xf numFmtId="0" fontId="42" fillId="0" borderId="0">
      <alignment vertical="center"/>
    </xf>
    <xf numFmtId="0" fontId="40" fillId="0" borderId="0">
      <alignment vertical="center"/>
    </xf>
    <xf numFmtId="0" fontId="40" fillId="0" borderId="0">
      <alignment vertical="center"/>
    </xf>
    <xf numFmtId="0" fontId="8" fillId="0" borderId="0">
      <alignment vertical="center"/>
    </xf>
    <xf numFmtId="0" fontId="8"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9" fillId="0" borderId="0"/>
    <xf numFmtId="0" fontId="43" fillId="0" borderId="0"/>
    <xf numFmtId="0" fontId="8" fillId="0" borderId="0">
      <alignment vertical="center"/>
    </xf>
    <xf numFmtId="176" fontId="2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40" fillId="0" borderId="0">
      <alignment vertical="center"/>
    </xf>
    <xf numFmtId="0" fontId="40" fillId="0" borderId="0">
      <alignment vertical="center"/>
    </xf>
    <xf numFmtId="0" fontId="40" fillId="0" borderId="0"/>
    <xf numFmtId="0" fontId="40" fillId="0" borderId="0"/>
    <xf numFmtId="0" fontId="40" fillId="0" borderId="0"/>
    <xf numFmtId="0" fontId="28" fillId="0" borderId="0"/>
    <xf numFmtId="0" fontId="40" fillId="0" borderId="0">
      <alignment vertical="center"/>
    </xf>
    <xf numFmtId="0" fontId="8" fillId="0" borderId="0"/>
    <xf numFmtId="0" fontId="8" fillId="0" borderId="0"/>
    <xf numFmtId="0" fontId="2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26"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4" fillId="0" borderId="0">
      <alignment vertical="center"/>
    </xf>
    <xf numFmtId="0" fontId="8" fillId="0" borderId="0"/>
    <xf numFmtId="176" fontId="28" fillId="0" borderId="0"/>
    <xf numFmtId="0" fontId="8" fillId="0" borderId="0">
      <alignment vertical="center"/>
    </xf>
    <xf numFmtId="0" fontId="8"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8" fillId="0" borderId="0"/>
    <xf numFmtId="0" fontId="8" fillId="0" borderId="0"/>
    <xf numFmtId="0" fontId="8" fillId="0" borderId="0"/>
    <xf numFmtId="0" fontId="8" fillId="0" borderId="0"/>
    <xf numFmtId="0" fontId="40" fillId="0" borderId="0">
      <alignment vertical="center"/>
    </xf>
    <xf numFmtId="0" fontId="40" fillId="0" borderId="0">
      <alignment vertical="center"/>
    </xf>
    <xf numFmtId="0" fontId="40" fillId="0" borderId="0">
      <alignment vertical="center"/>
    </xf>
    <xf numFmtId="0" fontId="8" fillId="0" borderId="0">
      <alignment vertical="center"/>
    </xf>
    <xf numFmtId="0" fontId="8" fillId="0" borderId="0">
      <alignment vertical="center"/>
    </xf>
    <xf numFmtId="0" fontId="28" fillId="0" borderId="0"/>
    <xf numFmtId="0" fontId="40" fillId="0" borderId="0">
      <alignment vertical="center"/>
    </xf>
    <xf numFmtId="0" fontId="40" fillId="0" borderId="0">
      <alignment vertical="center"/>
    </xf>
    <xf numFmtId="0" fontId="45" fillId="0" borderId="0"/>
    <xf numFmtId="0" fontId="40" fillId="0" borderId="0">
      <alignment vertical="center"/>
    </xf>
    <xf numFmtId="0" fontId="40" fillId="0" borderId="0">
      <alignment vertical="center"/>
    </xf>
    <xf numFmtId="177" fontId="43" fillId="0" borderId="0" applyFont="0" applyFill="0" applyBorder="0" applyAlignment="0" applyProtection="0"/>
    <xf numFmtId="177" fontId="29"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7"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8" fillId="0" borderId="0" applyFont="0" applyFill="0" applyBorder="0" applyAlignment="0" applyProtection="0">
      <alignment vertical="center"/>
    </xf>
    <xf numFmtId="43" fontId="40" fillId="0" borderId="0" applyFont="0" applyFill="0" applyBorder="0" applyAlignment="0" applyProtection="0">
      <alignment vertical="center"/>
    </xf>
    <xf numFmtId="177" fontId="2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177" fontId="28"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alignment vertical="center"/>
    </xf>
    <xf numFmtId="43" fontId="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0" fontId="9" fillId="16"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46" fillId="42" borderId="0" applyNumberFormat="0" applyBorder="0" applyAlignment="0" applyProtection="0">
      <alignment vertical="center"/>
    </xf>
    <xf numFmtId="0" fontId="10" fillId="0" borderId="2"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47" fillId="0" borderId="30" applyNumberFormat="0" applyFill="0" applyAlignment="0" applyProtection="0">
      <alignment vertical="center"/>
    </xf>
    <xf numFmtId="0" fontId="11" fillId="4"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48" fillId="43" borderId="0" applyNumberFormat="0" applyBorder="0" applyAlignment="0" applyProtection="0">
      <alignment vertical="center"/>
    </xf>
    <xf numFmtId="0" fontId="30" fillId="4" borderId="0" applyNumberFormat="0" applyBorder="0" applyAlignment="0" applyProtection="0">
      <alignment vertical="center"/>
    </xf>
    <xf numFmtId="0" fontId="49" fillId="43" borderId="0" applyNumberFormat="0" applyBorder="0" applyAlignment="0" applyProtection="0">
      <alignment vertical="center"/>
    </xf>
    <xf numFmtId="0" fontId="31" fillId="4" borderId="0" applyNumberFormat="0" applyBorder="0" applyAlignment="0" applyProtection="0">
      <alignment vertical="center"/>
    </xf>
    <xf numFmtId="0" fontId="48" fillId="43" borderId="0" applyNumberFormat="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8" fillId="0" borderId="0" applyFont="0" applyFill="0" applyBorder="0" applyAlignment="0" applyProtection="0"/>
    <xf numFmtId="9" fontId="8" fillId="0" borderId="0" applyFont="0" applyFill="0" applyBorder="0" applyAlignment="0" applyProtection="0"/>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8" fillId="0" borderId="0" applyFont="0" applyFill="0" applyBorder="0" applyAlignment="0" applyProtection="0">
      <alignment vertical="center"/>
    </xf>
    <xf numFmtId="9" fontId="28" fillId="0" borderId="0" applyFont="0" applyFill="0" applyBorder="0" applyAlignment="0" applyProtection="0"/>
    <xf numFmtId="9" fontId="8"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8"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0" fillId="0" borderId="0" applyFont="0" applyFill="0" applyBorder="0" applyAlignment="0" applyProtection="0">
      <alignment vertical="center"/>
    </xf>
    <xf numFmtId="9" fontId="43" fillId="0" borderId="0" applyFont="0" applyFill="0" applyBorder="0" applyAlignment="0" applyProtection="0"/>
    <xf numFmtId="9" fontId="29" fillId="0" borderId="0" applyFont="0" applyFill="0" applyBorder="0" applyAlignment="0" applyProtection="0"/>
    <xf numFmtId="0" fontId="12" fillId="17" borderId="3"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50" fillId="44" borderId="31" applyNumberFormat="0" applyAlignment="0" applyProtection="0">
      <alignment vertical="center"/>
    </xf>
    <xf numFmtId="0" fontId="32" fillId="0" borderId="0"/>
    <xf numFmtId="179" fontId="38" fillId="0" borderId="0" applyFont="0" applyFill="0" applyBorder="0" applyAlignment="0" applyProtection="0"/>
    <xf numFmtId="0" fontId="13" fillId="0" borderId="4"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51" fillId="0" borderId="32" applyNumberFormat="0" applyFill="0" applyAlignment="0" applyProtection="0">
      <alignment vertical="center"/>
    </xf>
    <xf numFmtId="0" fontId="8" fillId="18" borderId="5"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40" fillId="45" borderId="33" applyNumberFormat="0" applyFont="0" applyAlignment="0" applyProtection="0">
      <alignment vertical="center"/>
    </xf>
    <xf numFmtId="0" fontId="39" fillId="0" borderId="0" applyNumberFormat="0" applyFill="0" applyBorder="0" applyAlignment="0" applyProtection="0">
      <alignment vertical="top"/>
      <protection locked="0"/>
    </xf>
    <xf numFmtId="0" fontId="1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7" fillId="19"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41" fillId="46" borderId="0" applyNumberFormat="0" applyBorder="0" applyAlignment="0" applyProtection="0">
      <alignment vertical="center"/>
    </xf>
    <xf numFmtId="0" fontId="7" fillId="20"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41" fillId="47" borderId="0" applyNumberFormat="0" applyBorder="0" applyAlignment="0" applyProtection="0">
      <alignment vertical="center"/>
    </xf>
    <xf numFmtId="0" fontId="7" fillId="21"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41" fillId="48" borderId="0" applyNumberFormat="0" applyBorder="0" applyAlignment="0" applyProtection="0">
      <alignment vertical="center"/>
    </xf>
    <xf numFmtId="0" fontId="7" fillId="13"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41" fillId="49" borderId="0" applyNumberFormat="0" applyBorder="0" applyAlignment="0" applyProtection="0">
      <alignment vertical="center"/>
    </xf>
    <xf numFmtId="0" fontId="7" fillId="14"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41" fillId="50" borderId="0" applyNumberFormat="0" applyBorder="0" applyAlignment="0" applyProtection="0">
      <alignment vertical="center"/>
    </xf>
    <xf numFmtId="0" fontId="7" fillId="22"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41" fillId="5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4" fillId="0" borderId="0" applyNumberFormat="0" applyFill="0" applyBorder="0" applyAlignment="0" applyProtection="0">
      <alignment vertical="center"/>
    </xf>
    <xf numFmtId="0" fontId="17" fillId="0" borderId="7"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55" fillId="0" borderId="35" applyNumberFormat="0" applyFill="0" applyAlignment="0" applyProtection="0">
      <alignment vertical="center"/>
    </xf>
    <xf numFmtId="0" fontId="18" fillId="0" borderId="8"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56" fillId="0" borderId="36" applyNumberFormat="0" applyFill="0" applyAlignment="0" applyProtection="0">
      <alignment vertical="center"/>
    </xf>
    <xf numFmtId="0" fontId="18"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9" fillId="7" borderId="3"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57" fillId="52" borderId="31" applyNumberFormat="0" applyAlignment="0" applyProtection="0">
      <alignment vertical="center"/>
    </xf>
    <xf numFmtId="0" fontId="20" fillId="17" borderId="9"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58" fillId="44" borderId="37" applyNumberFormat="0" applyAlignment="0" applyProtection="0">
      <alignment vertical="center"/>
    </xf>
    <xf numFmtId="0" fontId="21" fillId="23" borderId="10"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59" fillId="53" borderId="38" applyNumberFormat="0" applyAlignment="0" applyProtection="0">
      <alignment vertical="center"/>
    </xf>
    <xf numFmtId="0" fontId="22" fillId="3"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33" fillId="3" borderId="0" applyNumberFormat="0" applyBorder="0" applyAlignment="0" applyProtection="0">
      <alignment vertical="center"/>
    </xf>
    <xf numFmtId="0" fontId="61" fillId="54" borderId="0" applyNumberFormat="0" applyBorder="0" applyAlignment="0" applyProtection="0">
      <alignment vertical="center"/>
    </xf>
    <xf numFmtId="0" fontId="34" fillId="3" borderId="0" applyNumberFormat="0" applyBorder="0" applyAlignment="0" applyProtection="0">
      <alignment vertical="center"/>
    </xf>
    <xf numFmtId="0" fontId="60" fillId="54" borderId="0" applyNumberFormat="0" applyBorder="0" applyAlignment="0" applyProtection="0">
      <alignment vertical="center"/>
    </xf>
    <xf numFmtId="0" fontId="23"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5" fillId="0" borderId="0"/>
    <xf numFmtId="0" fontId="64" fillId="0" borderId="0" applyFill="0" applyBorder="0" applyProtection="0">
      <alignment horizontal="center"/>
      <protection locked="0"/>
    </xf>
    <xf numFmtId="181" fontId="65" fillId="0" borderId="0" applyFill="0" applyBorder="0" applyAlignment="0" applyProtection="0"/>
    <xf numFmtId="182" fontId="66" fillId="0" borderId="0" applyFill="0" applyBorder="0" applyProtection="0"/>
    <xf numFmtId="183" fontId="63" fillId="0" borderId="0" applyFill="0" applyBorder="0" applyProtection="0"/>
    <xf numFmtId="183" fontId="63" fillId="0" borderId="12" applyFill="0" applyProtection="0"/>
    <xf numFmtId="183" fontId="63" fillId="0" borderId="39" applyFill="0" applyProtection="0"/>
    <xf numFmtId="184" fontId="63" fillId="0" borderId="0" applyFill="0" applyBorder="0" applyProtection="0"/>
    <xf numFmtId="184" fontId="63" fillId="0" borderId="12" applyFill="0" applyProtection="0"/>
    <xf numFmtId="184" fontId="63" fillId="0" borderId="39" applyFill="0" applyProtection="0"/>
    <xf numFmtId="178" fontId="8" fillId="0" borderId="0" applyFont="0" applyFill="0" applyBorder="0" applyAlignment="0" applyProtection="0">
      <alignment vertical="center"/>
    </xf>
    <xf numFmtId="14" fontId="67" fillId="55" borderId="40">
      <alignment horizontal="center" vertical="center" wrapText="1"/>
    </xf>
    <xf numFmtId="0" fontId="64" fillId="0" borderId="0" applyFill="0" applyAlignment="0" applyProtection="0">
      <protection locked="0"/>
    </xf>
    <xf numFmtId="0" fontId="68" fillId="0" borderId="0"/>
    <xf numFmtId="0" fontId="28" fillId="0" borderId="0"/>
    <xf numFmtId="185" fontId="28" fillId="0" borderId="0" applyFont="0" applyFill="0" applyBorder="0" applyAlignment="0" applyProtection="0"/>
    <xf numFmtId="0" fontId="69" fillId="0" borderId="0" applyFill="0" applyBorder="0" applyProtection="0">
      <alignment horizontal="left" vertical="top"/>
    </xf>
    <xf numFmtId="0" fontId="25" fillId="0" borderId="0"/>
    <xf numFmtId="0" fontId="40" fillId="0" borderId="0">
      <alignment vertical="center"/>
    </xf>
    <xf numFmtId="0" fontId="40" fillId="0" borderId="0">
      <alignment vertical="center"/>
    </xf>
    <xf numFmtId="0" fontId="8" fillId="0" borderId="0">
      <alignment vertical="center"/>
    </xf>
    <xf numFmtId="0" fontId="44" fillId="0" borderId="0">
      <alignment vertical="center"/>
    </xf>
    <xf numFmtId="0" fontId="25" fillId="0" borderId="0"/>
    <xf numFmtId="0" fontId="8" fillId="0" borderId="0"/>
    <xf numFmtId="0" fontId="7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2" fillId="0" borderId="0">
      <alignment vertical="center"/>
    </xf>
    <xf numFmtId="0" fontId="25" fillId="0" borderId="0"/>
    <xf numFmtId="0" fontId="40" fillId="0" borderId="0">
      <alignment vertical="center"/>
    </xf>
    <xf numFmtId="177" fontId="25"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177" fontId="25" fillId="0" borderId="0" applyFont="0" applyFill="0" applyBorder="0" applyAlignment="0" applyProtection="0"/>
    <xf numFmtId="43" fontId="25" fillId="0" borderId="0" applyFont="0" applyFill="0" applyBorder="0" applyAlignment="0" applyProtection="0"/>
    <xf numFmtId="180" fontId="25"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180" fontId="25" fillId="0" borderId="0" applyFont="0" applyFill="0" applyBorder="0" applyAlignment="0" applyProtection="0"/>
    <xf numFmtId="41" fontId="25" fillId="0" borderId="0" applyFont="0" applyFill="0" applyBorder="0" applyAlignment="0" applyProtection="0"/>
    <xf numFmtId="41" fontId="8" fillId="0" borderId="0" applyFont="0" applyFill="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9" fontId="25" fillId="0" borderId="0" applyFont="0" applyFill="0" applyBorder="0" applyAlignment="0" applyProtection="0"/>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9" fontId="25" fillId="0" borderId="0" applyFont="0" applyFill="0" applyBorder="0" applyAlignment="0" applyProtection="0"/>
    <xf numFmtId="9" fontId="8" fillId="0" borderId="0" applyFont="0" applyFill="0" applyBorder="0" applyAlignment="0" applyProtection="0">
      <alignment vertical="center"/>
    </xf>
    <xf numFmtId="6" fontId="38" fillId="0" borderId="0" applyFont="0" applyFill="0" applyBorder="0" applyAlignment="0" applyProtection="0"/>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9" fontId="40" fillId="0" borderId="0" applyFont="0" applyFill="0" applyBorder="0" applyAlignment="0" applyProtection="0">
      <alignment vertical="center"/>
    </xf>
    <xf numFmtId="9" fontId="8" fillId="0" borderId="0" applyFont="0" applyFill="0" applyBorder="0" applyAlignment="0" applyProtection="0">
      <alignment vertical="center"/>
    </xf>
    <xf numFmtId="0" fontId="5" fillId="0" borderId="0">
      <alignment vertical="center"/>
    </xf>
    <xf numFmtId="0" fontId="104" fillId="0" borderId="0"/>
    <xf numFmtId="43" fontId="104" fillId="0" borderId="0" applyFont="0" applyFill="0" applyBorder="0" applyAlignment="0" applyProtection="0">
      <alignment vertical="center"/>
    </xf>
    <xf numFmtId="9" fontId="104" fillId="0" borderId="0" applyFont="0" applyFill="0" applyBorder="0" applyAlignment="0" applyProtection="0">
      <alignment vertical="center"/>
    </xf>
    <xf numFmtId="0" fontId="4" fillId="0" borderId="0">
      <alignment vertical="center"/>
    </xf>
    <xf numFmtId="43" fontId="4"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40" fillId="0" borderId="0">
      <alignment vertical="center"/>
    </xf>
    <xf numFmtId="9" fontId="4"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43" fontId="8" fillId="0" borderId="0" applyFont="0" applyFill="0" applyBorder="0" applyAlignment="0" applyProtection="0">
      <alignment vertical="center"/>
    </xf>
    <xf numFmtId="43" fontId="43" fillId="0" borderId="0" applyFont="0" applyFill="0" applyBorder="0" applyAlignment="0" applyProtection="0"/>
    <xf numFmtId="43" fontId="29"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7"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8" fillId="0" borderId="0" applyFont="0" applyFill="0" applyBorder="0" applyAlignment="0" applyProtection="0">
      <alignment vertical="center"/>
    </xf>
    <xf numFmtId="43" fontId="40" fillId="0" borderId="0" applyFont="0" applyFill="0" applyBorder="0" applyAlignment="0" applyProtection="0">
      <alignment vertical="center"/>
    </xf>
    <xf numFmtId="43" fontId="2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4"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8"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alignment vertical="center"/>
    </xf>
    <xf numFmtId="43" fontId="8"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40" fillId="0" borderId="0" applyFont="0" applyFill="0" applyBorder="0" applyAlignment="0" applyProtection="0">
      <alignment vertical="center"/>
    </xf>
    <xf numFmtId="43" fontId="25"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25" fillId="0" borderId="0" applyFont="0" applyFill="0" applyBorder="0" applyAlignment="0" applyProtection="0"/>
    <xf numFmtId="41" fontId="8" fillId="0" borderId="0" applyFont="0" applyFill="0" applyBorder="0" applyAlignment="0" applyProtection="0">
      <alignment vertical="center"/>
    </xf>
    <xf numFmtId="6" fontId="38" fillId="0" borderId="0" applyFont="0" applyFill="0" applyBorder="0" applyAlignment="0" applyProtection="0"/>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1" fillId="0" borderId="0">
      <alignment vertical="center"/>
    </xf>
    <xf numFmtId="43" fontId="104"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56">
    <xf numFmtId="0" fontId="0" fillId="0" borderId="0" xfId="0">
      <alignment vertical="center"/>
    </xf>
    <xf numFmtId="0" fontId="71" fillId="0" borderId="0" xfId="0" applyFont="1">
      <alignment vertical="center"/>
    </xf>
    <xf numFmtId="0" fontId="25" fillId="0" borderId="0" xfId="0" applyFont="1">
      <alignment vertical="center"/>
    </xf>
    <xf numFmtId="0" fontId="25" fillId="0" borderId="11" xfId="0" applyFont="1" applyBorder="1" applyAlignment="1">
      <alignment horizontal="justify" vertical="center" wrapText="1"/>
    </xf>
    <xf numFmtId="0" fontId="25" fillId="0" borderId="11" xfId="0" applyFont="1" applyBorder="1" applyAlignment="1">
      <alignment vertical="center" wrapText="1"/>
    </xf>
    <xf numFmtId="0" fontId="25" fillId="0" borderId="0" xfId="0" applyFont="1" applyAlignment="1">
      <alignment vertical="center" wrapText="1"/>
    </xf>
    <xf numFmtId="0" fontId="63" fillId="0" borderId="0" xfId="0" applyFont="1" applyAlignment="1">
      <alignment horizontal="left" vertical="center"/>
    </xf>
    <xf numFmtId="0" fontId="25" fillId="0" borderId="0" xfId="0" applyFont="1" applyAlignment="1">
      <alignment horizontal="left" vertical="center"/>
    </xf>
    <xf numFmtId="0" fontId="25" fillId="0" borderId="23" xfId="0" applyFont="1" applyBorder="1" applyAlignment="1">
      <alignment horizontal="left" vertical="center"/>
    </xf>
    <xf numFmtId="0" fontId="63" fillId="0" borderId="12" xfId="0" applyFont="1" applyBorder="1" applyAlignment="1">
      <alignment horizontal="left" vertical="center"/>
    </xf>
    <xf numFmtId="0" fontId="73" fillId="0" borderId="0" xfId="0" applyFont="1" applyAlignment="1">
      <alignment horizontal="left" vertical="center" readingOrder="1"/>
    </xf>
    <xf numFmtId="0" fontId="73" fillId="0" borderId="11" xfId="0" applyFont="1" applyBorder="1" applyAlignment="1">
      <alignment horizontal="justify" vertical="center" wrapText="1"/>
    </xf>
    <xf numFmtId="0" fontId="25" fillId="0" borderId="0" xfId="0" applyFont="1" applyAlignment="1">
      <alignment horizontal="left" vertical="center" readingOrder="1"/>
    </xf>
    <xf numFmtId="0" fontId="73" fillId="0" borderId="0" xfId="0" applyFont="1">
      <alignment vertical="center"/>
    </xf>
    <xf numFmtId="0" fontId="25" fillId="0" borderId="11" xfId="0" applyFont="1" applyBorder="1" applyAlignment="1">
      <alignment horizontal="center" vertical="center" wrapText="1"/>
    </xf>
    <xf numFmtId="0" fontId="76" fillId="0" borderId="0" xfId="228" applyFont="1"/>
    <xf numFmtId="0" fontId="82" fillId="0" borderId="0" xfId="228" applyFont="1"/>
    <xf numFmtId="0" fontId="76" fillId="0" borderId="0" xfId="228" applyFont="1" applyAlignment="1">
      <alignment horizontal="left"/>
    </xf>
    <xf numFmtId="0" fontId="76" fillId="0" borderId="0" xfId="228" quotePrefix="1" applyFont="1"/>
    <xf numFmtId="188" fontId="25" fillId="0" borderId="23" xfId="228" applyNumberFormat="1" applyFont="1" applyBorder="1" applyAlignment="1">
      <alignment horizontal="right"/>
    </xf>
    <xf numFmtId="0" fontId="25" fillId="0" borderId="11" xfId="228" quotePrefix="1" applyFont="1" applyBorder="1" applyAlignment="1">
      <alignment horizontal="center"/>
    </xf>
    <xf numFmtId="0" fontId="76" fillId="0" borderId="0" xfId="228" applyFont="1" applyAlignment="1">
      <alignment horizontal="left" vertical="center" wrapText="1" readingOrder="1"/>
    </xf>
    <xf numFmtId="0" fontId="25" fillId="0" borderId="0" xfId="228" quotePrefix="1" applyFont="1"/>
    <xf numFmtId="0" fontId="25" fillId="0" borderId="11" xfId="228" quotePrefix="1" applyFont="1" applyBorder="1" applyAlignment="1">
      <alignment horizontal="left"/>
    </xf>
    <xf numFmtId="0" fontId="25" fillId="56" borderId="11" xfId="228" applyFont="1" applyFill="1" applyBorder="1" applyAlignment="1">
      <alignment vertical="center" wrapText="1"/>
    </xf>
    <xf numFmtId="0" fontId="25" fillId="56" borderId="11" xfId="228" applyFont="1" applyFill="1" applyBorder="1" applyAlignment="1">
      <alignment horizontal="center"/>
    </xf>
    <xf numFmtId="0" fontId="25" fillId="56" borderId="11" xfId="228" quotePrefix="1" applyFont="1" applyFill="1" applyBorder="1" applyAlignment="1">
      <alignment horizontal="center"/>
    </xf>
    <xf numFmtId="0" fontId="65" fillId="56" borderId="11" xfId="228" applyFont="1" applyFill="1" applyBorder="1" applyAlignment="1">
      <alignment horizontal="left" vertical="center" wrapText="1"/>
    </xf>
    <xf numFmtId="0" fontId="25" fillId="0" borderId="11" xfId="228" applyFont="1" applyBorder="1" applyAlignment="1">
      <alignment vertical="top" wrapText="1"/>
    </xf>
    <xf numFmtId="0" fontId="25" fillId="56" borderId="11" xfId="228" applyFont="1" applyFill="1" applyBorder="1" applyAlignment="1">
      <alignment horizontal="left" vertical="center" wrapText="1"/>
    </xf>
    <xf numFmtId="0" fontId="25" fillId="0" borderId="0" xfId="228" applyFont="1" applyAlignment="1">
      <alignment horizontal="left" vertical="center"/>
    </xf>
    <xf numFmtId="0" fontId="25" fillId="0" borderId="0" xfId="228" applyFont="1" applyAlignment="1">
      <alignment horizontal="left" vertical="center" wrapText="1"/>
    </xf>
    <xf numFmtId="0" fontId="25" fillId="0" borderId="0" xfId="228" applyFont="1" applyAlignment="1">
      <alignment horizontal="center"/>
    </xf>
    <xf numFmtId="0" fontId="25" fillId="0" borderId="0" xfId="228" quotePrefix="1" applyFont="1" applyAlignment="1">
      <alignment horizontal="center"/>
    </xf>
    <xf numFmtId="0" fontId="86" fillId="0" borderId="0" xfId="228" applyFont="1"/>
    <xf numFmtId="9" fontId="25" fillId="0" borderId="11" xfId="692" applyFont="1" applyBorder="1" applyAlignment="1">
      <alignment horizontal="right"/>
    </xf>
    <xf numFmtId="0" fontId="25" fillId="0" borderId="11" xfId="228" applyFont="1" applyBorder="1" applyAlignment="1">
      <alignment horizontal="right"/>
    </xf>
    <xf numFmtId="0" fontId="87" fillId="0" borderId="0" xfId="0" applyFont="1">
      <alignment vertical="center"/>
    </xf>
    <xf numFmtId="0" fontId="90" fillId="0" borderId="0" xfId="0" applyFont="1">
      <alignment vertical="center"/>
    </xf>
    <xf numFmtId="0" fontId="91" fillId="0" borderId="0" xfId="0" applyFont="1">
      <alignment vertical="center"/>
    </xf>
    <xf numFmtId="0" fontId="88" fillId="0" borderId="0" xfId="0" applyFont="1">
      <alignment vertical="center"/>
    </xf>
    <xf numFmtId="0" fontId="92" fillId="0" borderId="0" xfId="0" applyFont="1" applyAlignment="1"/>
    <xf numFmtId="0" fontId="93" fillId="0" borderId="0" xfId="0" applyFont="1">
      <alignment vertical="center"/>
    </xf>
    <xf numFmtId="0" fontId="94" fillId="0" borderId="0" xfId="0" applyFont="1">
      <alignment vertical="center"/>
    </xf>
    <xf numFmtId="0" fontId="76" fillId="0" borderId="0" xfId="0" applyFont="1">
      <alignment vertical="center"/>
    </xf>
    <xf numFmtId="0" fontId="25" fillId="0" borderId="15" xfId="0" applyFont="1" applyBorder="1" applyAlignment="1"/>
    <xf numFmtId="0" fontId="25" fillId="0" borderId="22" xfId="0" applyFont="1" applyBorder="1" applyAlignment="1"/>
    <xf numFmtId="0" fontId="25" fillId="0" borderId="11" xfId="205" applyFont="1" applyBorder="1" applyAlignment="1">
      <alignment horizontal="center" vertical="center" wrapText="1"/>
    </xf>
    <xf numFmtId="0" fontId="25" fillId="56" borderId="11" xfId="0" applyFont="1" applyFill="1" applyBorder="1">
      <alignment vertical="center"/>
    </xf>
    <xf numFmtId="187" fontId="25" fillId="56" borderId="11" xfId="294" applyNumberFormat="1" applyFont="1" applyFill="1" applyBorder="1" applyAlignment="1">
      <alignment vertical="center"/>
    </xf>
    <xf numFmtId="187" fontId="25" fillId="56" borderId="11" xfId="294" applyNumberFormat="1" applyFont="1" applyFill="1" applyBorder="1" applyAlignment="1">
      <alignment horizontal="center" vertical="center" wrapText="1"/>
    </xf>
    <xf numFmtId="187" fontId="25" fillId="0" borderId="0" xfId="294" applyNumberFormat="1" applyFont="1" applyBorder="1" applyAlignment="1">
      <alignment vertical="center"/>
    </xf>
    <xf numFmtId="0" fontId="25" fillId="0" borderId="0" xfId="0" applyFont="1" applyAlignment="1"/>
    <xf numFmtId="0" fontId="76" fillId="0" borderId="0" xfId="0" applyFont="1" applyAlignment="1"/>
    <xf numFmtId="0" fontId="25" fillId="0" borderId="0" xfId="0" applyFont="1" applyAlignment="1">
      <alignment horizontal="center" wrapText="1" readingOrder="1"/>
    </xf>
    <xf numFmtId="0" fontId="25" fillId="0" borderId="0" xfId="0" applyFont="1" applyAlignment="1">
      <alignment horizontal="right" wrapText="1"/>
    </xf>
    <xf numFmtId="0" fontId="25" fillId="56" borderId="11" xfId="0" applyFont="1" applyFill="1" applyBorder="1" applyAlignment="1">
      <alignment horizontal="right" vertical="center" wrapText="1"/>
    </xf>
    <xf numFmtId="0" fontId="25" fillId="0" borderId="0" xfId="0" applyFont="1" applyAlignment="1">
      <alignment horizontal="right" vertical="center" wrapText="1"/>
    </xf>
    <xf numFmtId="0" fontId="65" fillId="0" borderId="0" xfId="0" applyFont="1" applyAlignment="1">
      <alignment horizontal="left" vertical="center" indent="2"/>
    </xf>
    <xf numFmtId="0" fontId="25" fillId="0" borderId="11" xfId="0" applyFont="1" applyBorder="1" applyAlignment="1">
      <alignment horizontal="justify" vertical="center" readingOrder="1"/>
    </xf>
    <xf numFmtId="0" fontId="25" fillId="0" borderId="0" xfId="0" applyFont="1" applyAlignment="1">
      <alignment horizontal="justify" vertical="center" wrapText="1" readingOrder="1"/>
    </xf>
    <xf numFmtId="186" fontId="25" fillId="0" borderId="11" xfId="0" applyNumberFormat="1" applyFont="1" applyBorder="1">
      <alignment vertical="center"/>
    </xf>
    <xf numFmtId="189" fontId="25" fillId="0" borderId="11" xfId="0" applyNumberFormat="1" applyFont="1" applyBorder="1" applyAlignment="1">
      <alignment horizontal="right" vertical="center"/>
    </xf>
    <xf numFmtId="189" fontId="25" fillId="0" borderId="11" xfId="0" applyNumberFormat="1" applyFont="1" applyBorder="1">
      <alignment vertical="center"/>
    </xf>
    <xf numFmtId="0" fontId="25" fillId="56" borderId="11" xfId="0" applyFont="1" applyFill="1" applyBorder="1" applyAlignment="1">
      <alignment horizontal="center" vertical="center" wrapText="1"/>
    </xf>
    <xf numFmtId="0" fontId="65" fillId="0" borderId="11" xfId="0" applyFont="1" applyBorder="1" applyAlignment="1">
      <alignment horizontal="justify" vertical="center" readingOrder="1"/>
    </xf>
    <xf numFmtId="9" fontId="25" fillId="0" borderId="11" xfId="692" applyFont="1" applyBorder="1">
      <alignment vertical="center"/>
    </xf>
    <xf numFmtId="0" fontId="77" fillId="0" borderId="0" xfId="0" applyFont="1">
      <alignment vertical="center"/>
    </xf>
    <xf numFmtId="187" fontId="93" fillId="0" borderId="0" xfId="294" applyNumberFormat="1" applyFont="1" applyBorder="1" applyAlignment="1">
      <alignment vertical="center"/>
    </xf>
    <xf numFmtId="189" fontId="25" fillId="56" borderId="11" xfId="0" applyNumberFormat="1" applyFont="1" applyFill="1" applyBorder="1" applyAlignment="1">
      <alignment horizontal="right" vertical="center"/>
    </xf>
    <xf numFmtId="189" fontId="25" fillId="56" borderId="11" xfId="0" applyNumberFormat="1" applyFont="1" applyFill="1" applyBorder="1">
      <alignment vertical="center"/>
    </xf>
    <xf numFmtId="0" fontId="81" fillId="0" borderId="0" xfId="0" applyFont="1">
      <alignment vertical="center"/>
    </xf>
    <xf numFmtId="0" fontId="86" fillId="0" borderId="0" xfId="0" applyFont="1">
      <alignment vertical="center"/>
    </xf>
    <xf numFmtId="0" fontId="82" fillId="0" borderId="0" xfId="0" applyFont="1">
      <alignment vertical="center"/>
    </xf>
    <xf numFmtId="0" fontId="82" fillId="56" borderId="11" xfId="0" applyFont="1" applyFill="1" applyBorder="1">
      <alignment vertical="center"/>
    </xf>
    <xf numFmtId="0" fontId="82" fillId="56" borderId="11" xfId="0" applyFont="1" applyFill="1" applyBorder="1" applyAlignment="1">
      <alignment horizontal="center" vertical="center"/>
    </xf>
    <xf numFmtId="0" fontId="82" fillId="56" borderId="11" xfId="0" applyFont="1" applyFill="1" applyBorder="1" applyAlignment="1">
      <alignment horizontal="left" vertical="center" wrapText="1" readingOrder="1"/>
    </xf>
    <xf numFmtId="0" fontId="25" fillId="0" borderId="22" xfId="0" applyFont="1" applyBorder="1" applyAlignment="1">
      <alignment vertical="center" wrapText="1"/>
    </xf>
    <xf numFmtId="186" fontId="25" fillId="0" borderId="0" xfId="692" applyNumberFormat="1" applyFont="1">
      <alignment vertical="center"/>
    </xf>
    <xf numFmtId="0" fontId="82" fillId="0" borderId="11" xfId="205" applyFont="1" applyBorder="1" applyAlignment="1">
      <alignment horizontal="center" vertical="center" wrapText="1"/>
    </xf>
    <xf numFmtId="0" fontId="82" fillId="0" borderId="24" xfId="205" applyFont="1" applyBorder="1" applyAlignment="1">
      <alignment horizontal="center" vertical="center" wrapText="1"/>
    </xf>
    <xf numFmtId="191" fontId="25" fillId="56" borderId="11" xfId="294" applyNumberFormat="1" applyFont="1" applyFill="1" applyBorder="1" applyAlignment="1">
      <alignment vertical="center"/>
    </xf>
    <xf numFmtId="0" fontId="25" fillId="0" borderId="15" xfId="0" applyFont="1" applyBorder="1">
      <alignment vertical="center"/>
    </xf>
    <xf numFmtId="0" fontId="25" fillId="0" borderId="22" xfId="0" applyFont="1" applyBorder="1">
      <alignment vertical="center"/>
    </xf>
    <xf numFmtId="9" fontId="82" fillId="56" borderId="11" xfId="692" applyFont="1" applyFill="1" applyBorder="1" applyAlignment="1">
      <alignment horizontal="center" vertical="center"/>
    </xf>
    <xf numFmtId="0" fontId="82" fillId="0" borderId="22" xfId="0" applyFont="1" applyBorder="1" applyAlignment="1">
      <alignment vertical="center" wrapText="1"/>
    </xf>
    <xf numFmtId="0" fontId="25" fillId="0" borderId="11" xfId="0" applyFont="1" applyBorder="1" applyAlignment="1">
      <alignment horizontal="center" wrapText="1" readingOrder="1"/>
    </xf>
    <xf numFmtId="0" fontId="25" fillId="0" borderId="0" xfId="0" applyFont="1" applyAlignment="1">
      <alignment wrapText="1" readingOrder="1"/>
    </xf>
    <xf numFmtId="0" fontId="82" fillId="56" borderId="11" xfId="0" applyFont="1" applyFill="1" applyBorder="1" applyAlignment="1">
      <alignment horizontal="right" wrapText="1"/>
    </xf>
    <xf numFmtId="0" fontId="82" fillId="56" borderId="11" xfId="0" applyFont="1" applyFill="1" applyBorder="1" applyAlignment="1"/>
    <xf numFmtId="0" fontId="71" fillId="0" borderId="0" xfId="0" applyFont="1" applyAlignment="1">
      <alignment vertical="center" wrapText="1" readingOrder="1"/>
    </xf>
    <xf numFmtId="0" fontId="86" fillId="0" borderId="0" xfId="0" applyFont="1" applyAlignment="1">
      <alignment horizontal="left" vertical="center" readingOrder="1"/>
    </xf>
    <xf numFmtId="0" fontId="25" fillId="56" borderId="11" xfId="0" applyFont="1" applyFill="1" applyBorder="1" applyAlignment="1">
      <alignment horizontal="center" wrapText="1" readingOrder="1"/>
    </xf>
    <xf numFmtId="0" fontId="71" fillId="0" borderId="0" xfId="0" applyFont="1" applyAlignment="1">
      <alignment horizontal="center" vertical="center"/>
    </xf>
    <xf numFmtId="0" fontId="71" fillId="0" borderId="11" xfId="0" applyFont="1" applyBorder="1" applyAlignment="1">
      <alignment horizontal="center" vertical="center" wrapText="1"/>
    </xf>
    <xf numFmtId="0" fontId="71" fillId="0" borderId="0" xfId="0" applyFont="1" applyAlignment="1">
      <alignment horizontal="center" vertical="center" wrapText="1"/>
    </xf>
    <xf numFmtId="0" fontId="71" fillId="56" borderId="11" xfId="0" applyFont="1" applyFill="1" applyBorder="1" applyAlignment="1">
      <alignment horizontal="right" vertical="center" wrapText="1"/>
    </xf>
    <xf numFmtId="0" fontId="71" fillId="0" borderId="0" xfId="0" applyFont="1" applyAlignment="1">
      <alignment horizontal="right" vertical="center" wrapText="1"/>
    </xf>
    <xf numFmtId="0" fontId="71" fillId="0" borderId="22" xfId="0" applyFont="1" applyBorder="1" applyAlignment="1">
      <alignment vertical="center" wrapText="1"/>
    </xf>
    <xf numFmtId="0" fontId="71" fillId="56" borderId="11" xfId="0" applyFont="1" applyFill="1" applyBorder="1" applyAlignment="1">
      <alignment vertical="center" wrapText="1"/>
    </xf>
    <xf numFmtId="0" fontId="71" fillId="0" borderId="0" xfId="0" applyFont="1" applyAlignment="1">
      <alignment vertical="center" wrapText="1"/>
    </xf>
    <xf numFmtId="0" fontId="25" fillId="0" borderId="0" xfId="228" applyFont="1"/>
    <xf numFmtId="0" fontId="82" fillId="0" borderId="0" xfId="0" applyFont="1" applyAlignment="1">
      <alignment vertical="center" wrapText="1" shrinkToFit="1"/>
    </xf>
    <xf numFmtId="0" fontId="25" fillId="0" borderId="11" xfId="228" applyFont="1" applyBorder="1" applyAlignment="1">
      <alignment horizontal="left" vertical="center" wrapText="1" readingOrder="1"/>
    </xf>
    <xf numFmtId="0" fontId="25" fillId="0" borderId="24" xfId="228" applyFont="1" applyBorder="1" applyAlignment="1">
      <alignment horizontal="left" vertical="center" wrapText="1" readingOrder="1"/>
    </xf>
    <xf numFmtId="0" fontId="25" fillId="0" borderId="11" xfId="228" applyFont="1" applyBorder="1" applyAlignment="1">
      <alignment vertical="center" wrapText="1"/>
    </xf>
    <xf numFmtId="0" fontId="73" fillId="0" borderId="11" xfId="0" applyFont="1" applyBorder="1" applyAlignment="1">
      <alignment horizontal="center" vertical="center" wrapText="1"/>
    </xf>
    <xf numFmtId="0" fontId="25" fillId="0" borderId="11" xfId="0" applyFont="1" applyBorder="1">
      <alignment vertical="center"/>
    </xf>
    <xf numFmtId="0" fontId="73" fillId="0" borderId="11" xfId="0" applyFont="1" applyBorder="1" applyAlignment="1">
      <alignment vertical="center" wrapText="1"/>
    </xf>
    <xf numFmtId="0" fontId="106" fillId="0" borderId="0" xfId="0" applyFont="1">
      <alignment vertical="center"/>
    </xf>
    <xf numFmtId="0" fontId="73" fillId="0" borderId="11" xfId="0" applyFont="1" applyBorder="1">
      <alignment vertical="center"/>
    </xf>
    <xf numFmtId="0" fontId="73" fillId="56" borderId="11" xfId="0" applyFont="1" applyFill="1" applyBorder="1" applyAlignment="1">
      <alignment horizontal="right" vertical="center" wrapText="1"/>
    </xf>
    <xf numFmtId="0" fontId="25" fillId="0" borderId="11" xfId="228" applyFont="1" applyBorder="1" applyAlignment="1">
      <alignment horizontal="center"/>
    </xf>
    <xf numFmtId="0" fontId="25" fillId="56" borderId="11" xfId="228" applyFont="1" applyFill="1" applyBorder="1"/>
    <xf numFmtId="0" fontId="25" fillId="0" borderId="11" xfId="228" applyFont="1" applyBorder="1"/>
    <xf numFmtId="0" fontId="25" fillId="0" borderId="11" xfId="228" applyFont="1" applyBorder="1" applyAlignment="1">
      <alignment horizontal="left" vertical="center" wrapText="1"/>
    </xf>
    <xf numFmtId="0" fontId="82" fillId="0" borderId="11" xfId="0" applyFont="1" applyBorder="1" applyAlignment="1">
      <alignment horizontal="center" vertical="center" wrapText="1"/>
    </xf>
    <xf numFmtId="0" fontId="82" fillId="0" borderId="11" xfId="228" applyFont="1" applyBorder="1" applyAlignment="1">
      <alignment horizontal="center"/>
    </xf>
    <xf numFmtId="0" fontId="82" fillId="0" borderId="11" xfId="228" applyFont="1" applyBorder="1"/>
    <xf numFmtId="0" fontId="82" fillId="0" borderId="15" xfId="228" applyFont="1" applyBorder="1"/>
    <xf numFmtId="0" fontId="82" fillId="0" borderId="24" xfId="228" applyFont="1" applyBorder="1"/>
    <xf numFmtId="0" fontId="110" fillId="0" borderId="0" xfId="0" quotePrefix="1" applyFont="1" applyAlignment="1">
      <alignment horizontal="left" vertical="center"/>
    </xf>
    <xf numFmtId="0" fontId="100" fillId="0" borderId="0" xfId="0" quotePrefix="1" applyFont="1" applyAlignment="1">
      <alignment horizontal="center" vertical="center"/>
    </xf>
    <xf numFmtId="0" fontId="81" fillId="58" borderId="11" xfId="0" applyFont="1" applyFill="1" applyBorder="1" applyAlignment="1">
      <alignment horizontal="center" vertical="center" wrapText="1"/>
    </xf>
    <xf numFmtId="0" fontId="25" fillId="58" borderId="11" xfId="0" applyFont="1" applyFill="1" applyBorder="1" applyAlignment="1">
      <alignment horizontal="justify" vertical="center" wrapText="1"/>
    </xf>
    <xf numFmtId="0" fontId="25" fillId="56" borderId="13" xfId="0" applyFont="1" applyFill="1" applyBorder="1" applyAlignment="1">
      <alignment horizontal="center" vertical="center" wrapText="1"/>
    </xf>
    <xf numFmtId="0" fontId="25" fillId="57" borderId="11" xfId="0" applyFont="1" applyFill="1" applyBorder="1" applyAlignment="1">
      <alignment horizontal="justify" vertical="center" wrapText="1"/>
    </xf>
    <xf numFmtId="0" fontId="78" fillId="59" borderId="51" xfId="0" applyFont="1" applyFill="1" applyBorder="1" applyAlignment="1">
      <alignment horizontal="center" vertical="center" wrapText="1"/>
    </xf>
    <xf numFmtId="0" fontId="78" fillId="59" borderId="13" xfId="0" applyFont="1" applyFill="1" applyBorder="1" applyAlignment="1">
      <alignment horizontal="center" vertical="center" wrapText="1"/>
    </xf>
    <xf numFmtId="0" fontId="78" fillId="59" borderId="18" xfId="0" applyFont="1" applyFill="1" applyBorder="1" applyAlignment="1">
      <alignment horizontal="center" vertical="center" wrapText="1"/>
    </xf>
    <xf numFmtId="0" fontId="25" fillId="59" borderId="13" xfId="0" applyFont="1" applyFill="1" applyBorder="1" applyAlignment="1">
      <alignment horizontal="center" vertical="center" wrapText="1"/>
    </xf>
    <xf numFmtId="0" fontId="25" fillId="59" borderId="26" xfId="0" applyFont="1" applyFill="1" applyBorder="1" applyAlignment="1">
      <alignment horizontal="center" vertical="center" wrapText="1"/>
    </xf>
    <xf numFmtId="0" fontId="25" fillId="0" borderId="0" xfId="228" quotePrefix="1" applyFont="1" applyAlignment="1">
      <alignment horizontal="left" vertical="center"/>
    </xf>
    <xf numFmtId="0" fontId="112" fillId="0" borderId="0" xfId="0" applyFont="1">
      <alignment vertical="center"/>
    </xf>
    <xf numFmtId="0" fontId="63" fillId="0" borderId="0" xfId="205" quotePrefix="1" applyFont="1" applyAlignment="1">
      <alignment horizontal="center" wrapText="1"/>
    </xf>
    <xf numFmtId="0" fontId="25" fillId="0" borderId="11" xfId="0" applyFont="1" applyBorder="1" applyAlignment="1">
      <alignment horizontal="center" vertical="center"/>
    </xf>
    <xf numFmtId="0" fontId="73" fillId="56" borderId="13" xfId="0" applyFont="1" applyFill="1" applyBorder="1" applyAlignment="1">
      <alignment horizontal="center" vertical="center" wrapText="1"/>
    </xf>
    <xf numFmtId="0" fontId="81" fillId="56" borderId="13" xfId="0" applyFont="1" applyFill="1" applyBorder="1" applyAlignment="1">
      <alignment horizontal="center" vertical="center" wrapText="1"/>
    </xf>
    <xf numFmtId="0" fontId="102" fillId="59" borderId="18" xfId="0" applyFont="1" applyFill="1" applyBorder="1" applyAlignment="1">
      <alignment horizontal="center" vertical="center" wrapText="1"/>
    </xf>
    <xf numFmtId="0" fontId="73" fillId="59" borderId="18" xfId="0" applyFont="1" applyFill="1" applyBorder="1" applyAlignment="1">
      <alignment horizontal="center" vertical="center" wrapText="1"/>
    </xf>
    <xf numFmtId="0" fontId="73" fillId="56" borderId="18" xfId="0" applyFont="1" applyFill="1" applyBorder="1" applyAlignment="1">
      <alignment horizontal="center" vertical="center" wrapText="1"/>
    </xf>
    <xf numFmtId="0" fontId="25" fillId="0" borderId="0" xfId="703" applyFont="1">
      <alignment vertical="center"/>
    </xf>
    <xf numFmtId="0" fontId="25" fillId="0" borderId="11" xfId="703" applyFont="1" applyBorder="1" applyAlignment="1">
      <alignment horizontal="center" vertical="center"/>
    </xf>
    <xf numFmtId="192" fontId="25" fillId="60" borderId="11" xfId="704" applyNumberFormat="1" applyFont="1" applyFill="1" applyBorder="1">
      <alignment vertical="center"/>
    </xf>
    <xf numFmtId="192" fontId="25" fillId="60" borderId="11" xfId="703" applyNumberFormat="1" applyFont="1" applyFill="1" applyBorder="1" applyAlignment="1">
      <alignment horizontal="center" vertical="center"/>
    </xf>
    <xf numFmtId="0" fontId="76" fillId="0" borderId="0" xfId="254" applyFont="1">
      <alignment vertical="center"/>
    </xf>
    <xf numFmtId="0" fontId="25" fillId="0" borderId="0" xfId="254" applyFont="1">
      <alignment vertical="center"/>
    </xf>
    <xf numFmtId="0" fontId="25" fillId="0" borderId="0" xfId="254" quotePrefix="1" applyFont="1">
      <alignment vertical="center"/>
    </xf>
    <xf numFmtId="0" fontId="25" fillId="0" borderId="51" xfId="703" applyFont="1" applyBorder="1" applyAlignment="1">
      <alignment horizontal="center" vertical="center" wrapText="1"/>
    </xf>
    <xf numFmtId="0" fontId="25" fillId="0" borderId="18" xfId="703" applyFont="1" applyBorder="1" applyAlignment="1">
      <alignment horizontal="center" vertical="center" wrapText="1"/>
    </xf>
    <xf numFmtId="0" fontId="65" fillId="0" borderId="0" xfId="703" applyFont="1">
      <alignment vertical="center"/>
    </xf>
    <xf numFmtId="0" fontId="65" fillId="0" borderId="0" xfId="703" applyFont="1" applyAlignment="1">
      <alignment horizontal="left" vertical="center"/>
    </xf>
    <xf numFmtId="0" fontId="63" fillId="0" borderId="0" xfId="245" applyFont="1">
      <alignment vertical="center"/>
    </xf>
    <xf numFmtId="0" fontId="25" fillId="0" borderId="0" xfId="247" applyFont="1">
      <alignment vertical="center"/>
    </xf>
    <xf numFmtId="193" fontId="25" fillId="63" borderId="71" xfId="206" quotePrefix="1" applyNumberFormat="1" applyFont="1" applyFill="1" applyBorder="1" applyAlignment="1">
      <alignment horizontal="center" vertical="center" wrapText="1"/>
    </xf>
    <xf numFmtId="193" fontId="25" fillId="0" borderId="44" xfId="206" quotePrefix="1" applyNumberFormat="1" applyFont="1" applyBorder="1" applyAlignment="1">
      <alignment horizontal="center" vertical="center" wrapText="1"/>
    </xf>
    <xf numFmtId="193" fontId="25" fillId="0" borderId="45" xfId="206" quotePrefix="1" applyNumberFormat="1" applyFont="1" applyBorder="1" applyAlignment="1">
      <alignment horizontal="center" vertical="center" wrapText="1"/>
    </xf>
    <xf numFmtId="193" fontId="25" fillId="0" borderId="17" xfId="206" quotePrefix="1" applyNumberFormat="1" applyFont="1" applyBorder="1" applyAlignment="1">
      <alignment horizontal="center" vertical="center" wrapText="1"/>
    </xf>
    <xf numFmtId="190" fontId="25" fillId="0" borderId="42" xfId="206" applyNumberFormat="1" applyFont="1" applyBorder="1" applyAlignment="1">
      <alignment horizontal="left" vertical="center" wrapText="1"/>
    </xf>
    <xf numFmtId="190" fontId="25" fillId="0" borderId="48" xfId="206" applyNumberFormat="1" applyFont="1" applyBorder="1" applyAlignment="1">
      <alignment horizontal="left" vertical="center" wrapText="1"/>
    </xf>
    <xf numFmtId="194" fontId="25" fillId="64" borderId="70" xfId="206" applyNumberFormat="1" applyFont="1" applyFill="1" applyBorder="1" applyAlignment="1">
      <alignment horizontal="left" vertical="center" wrapText="1"/>
    </xf>
    <xf numFmtId="190" fontId="25" fillId="64" borderId="74" xfId="206" applyNumberFormat="1" applyFont="1" applyFill="1" applyBorder="1" applyAlignment="1">
      <alignment horizontal="left" vertical="center"/>
    </xf>
    <xf numFmtId="0" fontId="25" fillId="0" borderId="0" xfId="245" applyFont="1">
      <alignment vertical="center"/>
    </xf>
    <xf numFmtId="0" fontId="25" fillId="65" borderId="66" xfId="247" applyFont="1" applyFill="1" applyBorder="1">
      <alignment vertical="center"/>
    </xf>
    <xf numFmtId="0" fontId="108" fillId="0" borderId="0" xfId="0" quotePrefix="1" applyFont="1">
      <alignment vertical="center"/>
    </xf>
    <xf numFmtId="0" fontId="100" fillId="0" borderId="0" xfId="0" quotePrefix="1" applyFont="1">
      <alignment vertical="center"/>
    </xf>
    <xf numFmtId="0" fontId="108" fillId="0" borderId="0" xfId="0" applyFont="1">
      <alignment vertical="center"/>
    </xf>
    <xf numFmtId="0" fontId="117" fillId="0" borderId="11" xfId="0" applyFont="1" applyBorder="1" applyAlignment="1">
      <alignment horizontal="center" vertical="center" wrapText="1"/>
    </xf>
    <xf numFmtId="0" fontId="86" fillId="0" borderId="0" xfId="254" applyFont="1">
      <alignment vertical="center"/>
    </xf>
    <xf numFmtId="0" fontId="25" fillId="0" borderId="11" xfId="703" applyFont="1" applyBorder="1" applyAlignment="1">
      <alignment horizontal="center" vertical="center" wrapText="1"/>
    </xf>
    <xf numFmtId="0" fontId="25" fillId="0" borderId="11" xfId="703" quotePrefix="1" applyFont="1" applyBorder="1" applyAlignment="1">
      <alignment horizontal="center" vertical="center" wrapText="1"/>
    </xf>
    <xf numFmtId="194" fontId="25" fillId="0" borderId="11" xfId="690" applyNumberFormat="1" applyFont="1" applyFill="1" applyBorder="1">
      <alignment vertical="center"/>
    </xf>
    <xf numFmtId="194" fontId="25" fillId="0" borderId="11" xfId="0" applyNumberFormat="1" applyFont="1" applyBorder="1">
      <alignment vertical="center"/>
    </xf>
    <xf numFmtId="0" fontId="25" fillId="60" borderId="27" xfId="0" applyFont="1" applyFill="1" applyBorder="1">
      <alignment vertical="center"/>
    </xf>
    <xf numFmtId="0" fontId="25" fillId="60" borderId="25" xfId="0" applyFont="1" applyFill="1" applyBorder="1" applyAlignment="1">
      <alignment horizontal="center" vertical="center"/>
    </xf>
    <xf numFmtId="0" fontId="25" fillId="60" borderId="25" xfId="0" applyFont="1" applyFill="1" applyBorder="1">
      <alignment vertical="center"/>
    </xf>
    <xf numFmtId="0" fontId="25" fillId="60" borderId="26" xfId="0" applyFont="1" applyFill="1" applyBorder="1">
      <alignment vertical="center"/>
    </xf>
    <xf numFmtId="194" fontId="82" fillId="0" borderId="11" xfId="690" applyNumberFormat="1" applyFont="1" applyFill="1" applyBorder="1" applyAlignment="1">
      <alignment vertical="center"/>
    </xf>
    <xf numFmtId="0" fontId="25" fillId="0" borderId="87" xfId="0" applyFont="1" applyBorder="1" applyAlignment="1">
      <alignment vertical="center" wrapText="1"/>
    </xf>
    <xf numFmtId="49" fontId="25" fillId="0" borderId="0" xfId="0" applyNumberFormat="1" applyFont="1" applyAlignment="1">
      <alignment vertical="center" wrapText="1"/>
    </xf>
    <xf numFmtId="49" fontId="25" fillId="0" borderId="87" xfId="0" applyNumberFormat="1" applyFont="1" applyBorder="1" applyAlignment="1">
      <alignment vertical="center" wrapText="1"/>
    </xf>
    <xf numFmtId="0" fontId="25" fillId="0" borderId="14" xfId="703" applyFont="1" applyBorder="1" applyAlignment="1">
      <alignment horizontal="center" vertical="center"/>
    </xf>
    <xf numFmtId="0" fontId="25" fillId="0" borderId="53" xfId="703" applyFont="1" applyBorder="1" applyAlignment="1">
      <alignment horizontal="center" vertical="center" wrapText="1"/>
    </xf>
    <xf numFmtId="0" fontId="25" fillId="0" borderId="16" xfId="703" applyFont="1" applyBorder="1" applyAlignment="1">
      <alignment horizontal="center" vertical="center" wrapText="1"/>
    </xf>
    <xf numFmtId="194" fontId="25" fillId="0" borderId="48" xfId="690" applyNumberFormat="1" applyFont="1" applyFill="1" applyBorder="1">
      <alignment vertical="center"/>
    </xf>
    <xf numFmtId="194" fontId="25" fillId="0" borderId="16" xfId="690" applyNumberFormat="1" applyFont="1" applyFill="1" applyBorder="1">
      <alignment vertical="center"/>
    </xf>
    <xf numFmtId="194" fontId="25" fillId="0" borderId="45" xfId="0" applyNumberFormat="1" applyFont="1" applyBorder="1">
      <alignment vertical="center"/>
    </xf>
    <xf numFmtId="194" fontId="25" fillId="0" borderId="17" xfId="0" applyNumberFormat="1" applyFont="1" applyBorder="1">
      <alignment vertical="center"/>
    </xf>
    <xf numFmtId="194" fontId="25" fillId="0" borderId="44" xfId="690" applyNumberFormat="1" applyFont="1" applyFill="1" applyBorder="1">
      <alignment vertical="center"/>
    </xf>
    <xf numFmtId="194" fontId="25" fillId="0" borderId="70" xfId="0" applyNumberFormat="1" applyFont="1" applyBorder="1">
      <alignment vertical="center"/>
    </xf>
    <xf numFmtId="194" fontId="25" fillId="0" borderId="74" xfId="0" applyNumberFormat="1" applyFont="1" applyBorder="1">
      <alignment vertical="center"/>
    </xf>
    <xf numFmtId="194" fontId="25" fillId="0" borderId="16" xfId="0" applyNumberFormat="1" applyFont="1" applyBorder="1">
      <alignment vertical="center"/>
    </xf>
    <xf numFmtId="0" fontId="118" fillId="0" borderId="0" xfId="0" applyFont="1" applyAlignment="1">
      <alignment horizontal="left" vertical="center" readingOrder="1"/>
    </xf>
    <xf numFmtId="49" fontId="25" fillId="0" borderId="83" xfId="0" applyNumberFormat="1" applyFont="1" applyBorder="1" applyAlignment="1">
      <alignment horizontal="center" vertical="center" wrapText="1" readingOrder="1"/>
    </xf>
    <xf numFmtId="49" fontId="25" fillId="0" borderId="90" xfId="0" applyNumberFormat="1" applyFont="1" applyBorder="1" applyAlignment="1">
      <alignment horizontal="center" vertical="center" wrapText="1" readingOrder="1"/>
    </xf>
    <xf numFmtId="49" fontId="25" fillId="0" borderId="90" xfId="0" applyNumberFormat="1" applyFont="1" applyBorder="1" applyAlignment="1">
      <alignment horizontal="center" vertical="center" wrapText="1"/>
    </xf>
    <xf numFmtId="0" fontId="73" fillId="0" borderId="11" xfId="703" applyFont="1" applyBorder="1" applyAlignment="1">
      <alignment horizontal="center" vertical="center" wrapText="1"/>
    </xf>
    <xf numFmtId="194" fontId="25" fillId="0" borderId="11" xfId="690" applyNumberFormat="1" applyFont="1" applyFill="1" applyBorder="1" applyAlignment="1">
      <alignment vertical="center"/>
    </xf>
    <xf numFmtId="49" fontId="25" fillId="0" borderId="0" xfId="0" applyNumberFormat="1" applyFont="1">
      <alignment vertical="center"/>
    </xf>
    <xf numFmtId="0" fontId="73" fillId="0" borderId="91" xfId="0" applyFont="1" applyBorder="1" applyAlignment="1">
      <alignment horizontal="center" vertical="center" wrapText="1" readingOrder="1"/>
    </xf>
    <xf numFmtId="0" fontId="78" fillId="0" borderId="91" xfId="0" applyFont="1" applyBorder="1" applyAlignment="1">
      <alignment horizontal="center" vertical="center" wrapText="1" readingOrder="1"/>
    </xf>
    <xf numFmtId="0" fontId="82" fillId="0" borderId="0" xfId="697" applyFont="1">
      <alignment vertical="center"/>
    </xf>
    <xf numFmtId="0" fontId="86" fillId="0" borderId="0" xfId="697" applyFont="1">
      <alignment vertical="center"/>
    </xf>
    <xf numFmtId="0" fontId="82" fillId="0" borderId="0" xfId="697" applyFont="1" applyAlignment="1">
      <alignment horizontal="left" vertical="center"/>
    </xf>
    <xf numFmtId="0" fontId="81" fillId="0" borderId="0" xfId="697" applyFont="1">
      <alignment vertical="center"/>
    </xf>
    <xf numFmtId="0" fontId="82" fillId="0" borderId="0" xfId="697" quotePrefix="1" applyFont="1">
      <alignment vertical="center"/>
    </xf>
    <xf numFmtId="0" fontId="77" fillId="0" borderId="0" xfId="0" applyFont="1" applyAlignment="1">
      <alignment horizontal="center" vertical="center"/>
    </xf>
    <xf numFmtId="0" fontId="77" fillId="0" borderId="23" xfId="0" applyFont="1" applyBorder="1">
      <alignment vertical="center"/>
    </xf>
    <xf numFmtId="194" fontId="25" fillId="0" borderId="11" xfId="689" applyNumberFormat="1" applyFont="1" applyFill="1" applyBorder="1" applyAlignment="1">
      <alignment vertical="center"/>
    </xf>
    <xf numFmtId="186" fontId="25" fillId="0" borderId="11" xfId="704" applyNumberFormat="1" applyFont="1" applyBorder="1" applyAlignment="1">
      <alignment horizontal="center" vertical="center"/>
    </xf>
    <xf numFmtId="0" fontId="25" fillId="0" borderId="0" xfId="0" quotePrefix="1" applyFont="1">
      <alignment vertical="center"/>
    </xf>
    <xf numFmtId="0" fontId="121" fillId="0" borderId="11" xfId="0" applyFont="1" applyBorder="1" applyAlignment="1">
      <alignment horizontal="center" vertical="center" wrapText="1"/>
    </xf>
    <xf numFmtId="0" fontId="121" fillId="0" borderId="11" xfId="0" quotePrefix="1" applyFont="1" applyBorder="1" applyAlignment="1">
      <alignment horizontal="center" vertical="center" wrapText="1"/>
    </xf>
    <xf numFmtId="190" fontId="25" fillId="0" borderId="44" xfId="206" applyNumberFormat="1" applyFont="1" applyBorder="1" applyAlignment="1">
      <alignment horizontal="left" vertical="center" wrapText="1"/>
    </xf>
    <xf numFmtId="0" fontId="25" fillId="0" borderId="99" xfId="703" applyFont="1" applyBorder="1" applyAlignment="1">
      <alignment horizontal="left" vertical="center" wrapText="1"/>
    </xf>
    <xf numFmtId="0" fontId="25" fillId="0" borderId="70" xfId="703" applyFont="1" applyBorder="1" applyAlignment="1">
      <alignment horizontal="left" vertical="center"/>
    </xf>
    <xf numFmtId="0" fontId="76" fillId="0" borderId="70" xfId="0" applyFont="1" applyBorder="1" applyAlignment="1">
      <alignment horizontal="left" vertical="center"/>
    </xf>
    <xf numFmtId="0" fontId="25" fillId="0" borderId="70" xfId="254" applyFont="1" applyBorder="1" applyAlignment="1">
      <alignment horizontal="left" vertical="center"/>
    </xf>
    <xf numFmtId="0" fontId="25" fillId="0" borderId="74" xfId="0" applyFont="1" applyBorder="1" applyAlignment="1">
      <alignment horizontal="left" vertical="center"/>
    </xf>
    <xf numFmtId="0" fontId="80" fillId="0" borderId="0" xfId="254" applyFont="1">
      <alignment vertical="center"/>
    </xf>
    <xf numFmtId="0" fontId="99" fillId="0" borderId="0" xfId="0" applyFont="1">
      <alignment vertical="center"/>
    </xf>
    <xf numFmtId="0" fontId="123" fillId="0" borderId="0" xfId="0" quotePrefix="1" applyFont="1" applyAlignment="1">
      <alignment horizontal="center" vertical="center"/>
    </xf>
    <xf numFmtId="0" fontId="123" fillId="0" borderId="0" xfId="0" quotePrefix="1" applyFont="1" applyAlignment="1">
      <alignment horizontal="left" vertical="center"/>
    </xf>
    <xf numFmtId="0" fontId="83" fillId="0" borderId="0" xfId="0" applyFont="1" applyAlignment="1">
      <alignment horizontal="right" vertical="center"/>
    </xf>
    <xf numFmtId="0" fontId="122" fillId="0" borderId="0" xfId="0" applyFont="1" applyAlignment="1">
      <alignment horizontal="center" vertical="center"/>
    </xf>
    <xf numFmtId="0" fontId="124" fillId="0" borderId="0" xfId="0" applyFont="1" applyAlignment="1">
      <alignment horizontal="right" vertical="center"/>
    </xf>
    <xf numFmtId="0" fontId="122" fillId="0" borderId="0" xfId="0" applyFont="1" applyAlignment="1">
      <alignment horizontal="left" vertical="center"/>
    </xf>
    <xf numFmtId="0" fontId="25" fillId="0" borderId="11" xfId="0" applyFont="1" applyBorder="1" applyAlignment="1">
      <alignment horizontal="center" vertical="center" wrapText="1" readingOrder="1"/>
    </xf>
    <xf numFmtId="0" fontId="125" fillId="0" borderId="0" xfId="0" applyFont="1">
      <alignment vertical="center"/>
    </xf>
    <xf numFmtId="0" fontId="25" fillId="56" borderId="11" xfId="0" applyFont="1" applyFill="1" applyBorder="1" applyAlignment="1">
      <alignment horizontal="right" vertical="center"/>
    </xf>
    <xf numFmtId="0" fontId="97" fillId="0" borderId="0" xfId="0" applyFont="1" applyAlignment="1">
      <alignment horizontal="right" vertical="center" readingOrder="1"/>
    </xf>
    <xf numFmtId="0" fontId="117" fillId="0" borderId="11" xfId="0" applyFont="1" applyBorder="1" applyAlignment="1">
      <alignment vertical="center" wrapText="1"/>
    </xf>
    <xf numFmtId="0" fontId="65" fillId="0" borderId="0" xfId="0" applyFont="1" applyAlignment="1">
      <alignment horizontal="left" vertical="center" wrapText="1"/>
    </xf>
    <xf numFmtId="0" fontId="82" fillId="0" borderId="0" xfId="0" applyFont="1" applyAlignment="1">
      <alignment horizontal="left" vertical="center" wrapText="1" shrinkToFit="1"/>
    </xf>
    <xf numFmtId="0" fontId="25" fillId="0" borderId="11" xfId="0" applyFont="1" applyBorder="1" applyAlignment="1">
      <alignment horizontal="left" vertical="center"/>
    </xf>
    <xf numFmtId="0" fontId="82" fillId="0" borderId="11" xfId="0" applyFont="1" applyBorder="1" applyAlignment="1">
      <alignment vertical="center" wrapText="1"/>
    </xf>
    <xf numFmtId="0" fontId="25" fillId="0" borderId="11" xfId="0" applyFont="1" applyBorder="1" applyAlignment="1">
      <alignment horizontal="left" vertical="center" wrapText="1" readingOrder="1"/>
    </xf>
    <xf numFmtId="0" fontId="81" fillId="0" borderId="11" xfId="703" applyFont="1" applyBorder="1" applyAlignment="1">
      <alignment horizontal="center" vertical="center"/>
    </xf>
    <xf numFmtId="0" fontId="65" fillId="0" borderId="0" xfId="0" applyFont="1" applyAlignment="1">
      <alignment horizontal="left" vertical="center"/>
    </xf>
    <xf numFmtId="0" fontId="63" fillId="0" borderId="11" xfId="0" applyFont="1" applyBorder="1" applyAlignment="1">
      <alignment horizontal="center" vertical="center"/>
    </xf>
    <xf numFmtId="0" fontId="63" fillId="0" borderId="11" xfId="0" applyFont="1" applyBorder="1" applyAlignment="1">
      <alignment horizontal="center" vertical="center" wrapText="1"/>
    </xf>
    <xf numFmtId="0" fontId="117" fillId="0" borderId="12" xfId="0" applyFont="1" applyBorder="1" applyAlignment="1">
      <alignment horizontal="left" vertical="center"/>
    </xf>
    <xf numFmtId="0" fontId="73" fillId="0" borderId="51" xfId="0" applyFont="1" applyBorder="1" applyAlignment="1">
      <alignment horizontal="center" vertical="center" wrapText="1"/>
    </xf>
    <xf numFmtId="0" fontId="106" fillId="0" borderId="0" xfId="0" quotePrefix="1" applyFont="1">
      <alignment vertical="center"/>
    </xf>
    <xf numFmtId="0" fontId="126" fillId="0" borderId="0" xfId="0" applyFont="1">
      <alignment vertical="center"/>
    </xf>
    <xf numFmtId="0" fontId="99" fillId="0" borderId="0" xfId="0" quotePrefix="1" applyFont="1">
      <alignment vertical="center"/>
    </xf>
    <xf numFmtId="0" fontId="127" fillId="0" borderId="0" xfId="0" quotePrefix="1" applyFont="1">
      <alignment vertical="center"/>
    </xf>
    <xf numFmtId="49" fontId="78" fillId="0" borderId="11" xfId="0" applyNumberFormat="1" applyFont="1" applyBorder="1" applyAlignment="1">
      <alignment horizontal="center" vertical="center" wrapText="1" readingOrder="1"/>
    </xf>
    <xf numFmtId="49" fontId="25" fillId="0" borderId="11" xfId="0" applyNumberFormat="1" applyFont="1" applyBorder="1" applyAlignment="1">
      <alignment horizontal="center" vertical="center" wrapText="1" readingOrder="1"/>
    </xf>
    <xf numFmtId="194" fontId="25" fillId="0" borderId="24" xfId="690" applyNumberFormat="1" applyFont="1" applyFill="1" applyBorder="1" applyAlignment="1">
      <alignment vertical="center"/>
    </xf>
    <xf numFmtId="0" fontId="25" fillId="0" borderId="11" xfId="0" quotePrefix="1" applyFont="1" applyBorder="1" applyAlignment="1">
      <alignment horizontal="center" vertical="center"/>
    </xf>
    <xf numFmtId="0" fontId="83" fillId="0" borderId="0" xfId="0" quotePrefix="1" applyFont="1">
      <alignment vertical="center"/>
    </xf>
    <xf numFmtId="0" fontId="128" fillId="0" borderId="0" xfId="0" applyFont="1">
      <alignment vertical="center"/>
    </xf>
    <xf numFmtId="0" fontId="130" fillId="0" borderId="0" xfId="0" applyFont="1">
      <alignment vertical="center"/>
    </xf>
    <xf numFmtId="0" fontId="127" fillId="0" borderId="0" xfId="0" applyFont="1">
      <alignment vertical="center"/>
    </xf>
    <xf numFmtId="0" fontId="127" fillId="0" borderId="0" xfId="0" applyFont="1" applyAlignment="1">
      <alignment horizontal="left" vertical="center"/>
    </xf>
    <xf numFmtId="0" fontId="73" fillId="0" borderId="11" xfId="0" applyFont="1" applyBorder="1" applyAlignment="1">
      <alignment horizontal="center" vertical="center" wrapText="1" readingOrder="1"/>
    </xf>
    <xf numFmtId="0" fontId="73" fillId="0" borderId="11" xfId="0" applyFont="1" applyBorder="1" applyAlignment="1">
      <alignment horizontal="justify" vertical="center"/>
    </xf>
    <xf numFmtId="0" fontId="65" fillId="0" borderId="0" xfId="0" applyFont="1">
      <alignment vertical="center"/>
    </xf>
    <xf numFmtId="0" fontId="96" fillId="0" borderId="0" xfId="0" applyFont="1">
      <alignment vertical="center"/>
    </xf>
    <xf numFmtId="0" fontId="65" fillId="0" borderId="0" xfId="0" applyFont="1" applyAlignment="1">
      <alignment horizontal="right" vertical="center"/>
    </xf>
    <xf numFmtId="0" fontId="63" fillId="0" borderId="0" xfId="0" applyFont="1">
      <alignment vertical="center"/>
    </xf>
    <xf numFmtId="0" fontId="113" fillId="61" borderId="11" xfId="0" applyFont="1" applyFill="1" applyBorder="1">
      <alignment vertical="center"/>
    </xf>
    <xf numFmtId="0" fontId="113" fillId="0" borderId="0" xfId="0" applyFont="1">
      <alignment vertical="center"/>
    </xf>
    <xf numFmtId="0" fontId="132" fillId="61" borderId="11" xfId="0" applyFont="1" applyFill="1" applyBorder="1">
      <alignment vertical="center"/>
    </xf>
    <xf numFmtId="0" fontId="133" fillId="0" borderId="0" xfId="0" applyFont="1">
      <alignment vertical="center"/>
    </xf>
    <xf numFmtId="0" fontId="63" fillId="0" borderId="0" xfId="0" applyFont="1" applyAlignment="1">
      <alignment horizontal="left" vertical="center" wrapText="1"/>
    </xf>
    <xf numFmtId="0" fontId="63" fillId="0" borderId="0" xfId="0" applyFont="1" applyAlignment="1">
      <alignment horizontal="right" vertical="center"/>
    </xf>
    <xf numFmtId="192" fontId="25" fillId="56" borderId="11" xfId="704" applyNumberFormat="1" applyFont="1" applyFill="1" applyBorder="1">
      <alignment vertical="center"/>
    </xf>
    <xf numFmtId="192" fontId="25" fillId="56" borderId="11" xfId="703" applyNumberFormat="1" applyFont="1" applyFill="1" applyBorder="1">
      <alignment vertical="center"/>
    </xf>
    <xf numFmtId="192" fontId="25" fillId="56" borderId="11" xfId="703" applyNumberFormat="1" applyFont="1" applyFill="1" applyBorder="1" applyAlignment="1">
      <alignment horizontal="center" vertical="center"/>
    </xf>
    <xf numFmtId="192" fontId="25" fillId="56" borderId="24" xfId="703" applyNumberFormat="1" applyFont="1" applyFill="1" applyBorder="1">
      <alignment vertical="center"/>
    </xf>
    <xf numFmtId="0" fontId="25" fillId="56" borderId="11" xfId="703" applyFont="1" applyFill="1" applyBorder="1">
      <alignment vertical="center"/>
    </xf>
    <xf numFmtId="10" fontId="25" fillId="56" borderId="11" xfId="703" applyNumberFormat="1" applyFont="1" applyFill="1" applyBorder="1">
      <alignment vertical="center"/>
    </xf>
    <xf numFmtId="0" fontId="113" fillId="56" borderId="11" xfId="0" applyFont="1" applyFill="1" applyBorder="1" applyAlignment="1">
      <alignment horizontal="left" vertical="center" wrapText="1"/>
    </xf>
    <xf numFmtId="0" fontId="113" fillId="56" borderId="11" xfId="0" applyFont="1" applyFill="1" applyBorder="1">
      <alignment vertical="center"/>
    </xf>
    <xf numFmtId="0" fontId="113" fillId="56" borderId="11" xfId="0" applyFont="1" applyFill="1" applyBorder="1" applyAlignment="1">
      <alignment vertical="center" wrapText="1"/>
    </xf>
    <xf numFmtId="0" fontId="132" fillId="56" borderId="11" xfId="0" applyFont="1" applyFill="1" applyBorder="1" applyAlignment="1">
      <alignment horizontal="left" vertical="center" wrapText="1"/>
    </xf>
    <xf numFmtId="0" fontId="132" fillId="56" borderId="11" xfId="0" applyFont="1" applyFill="1" applyBorder="1">
      <alignment vertical="center"/>
    </xf>
    <xf numFmtId="194" fontId="25" fillId="56" borderId="42" xfId="206" applyNumberFormat="1" applyFont="1" applyFill="1" applyBorder="1" applyAlignment="1">
      <alignment horizontal="right" vertical="center" wrapText="1"/>
    </xf>
    <xf numFmtId="194" fontId="25" fillId="56" borderId="43" xfId="206" applyNumberFormat="1" applyFont="1" applyFill="1" applyBorder="1" applyAlignment="1">
      <alignment horizontal="right" vertical="center" wrapText="1"/>
    </xf>
    <xf numFmtId="194" fontId="25" fillId="56" borderId="14" xfId="206" applyNumberFormat="1" applyFont="1" applyFill="1" applyBorder="1" applyAlignment="1">
      <alignment horizontal="right" vertical="center" wrapText="1"/>
    </xf>
    <xf numFmtId="194" fontId="25" fillId="56" borderId="69" xfId="206" applyNumberFormat="1" applyFont="1" applyFill="1" applyBorder="1" applyAlignment="1">
      <alignment horizontal="right" vertical="center" wrapText="1"/>
    </xf>
    <xf numFmtId="194" fontId="25" fillId="56" borderId="48" xfId="206" applyNumberFormat="1" applyFont="1" applyFill="1" applyBorder="1" applyAlignment="1">
      <alignment vertical="center" wrapText="1"/>
    </xf>
    <xf numFmtId="194" fontId="25" fillId="56" borderId="11" xfId="206" applyNumberFormat="1" applyFont="1" applyFill="1" applyBorder="1" applyAlignment="1">
      <alignment vertical="center" wrapText="1"/>
    </xf>
    <xf numFmtId="194" fontId="25" fillId="56" borderId="16" xfId="206" applyNumberFormat="1" applyFont="1" applyFill="1" applyBorder="1" applyAlignment="1">
      <alignment vertical="center" wrapText="1"/>
    </xf>
    <xf numFmtId="194" fontId="25" fillId="56" borderId="11" xfId="206" applyNumberFormat="1" applyFont="1" applyFill="1" applyBorder="1" applyAlignment="1">
      <alignment horizontal="right" vertical="center" wrapText="1"/>
    </xf>
    <xf numFmtId="194" fontId="25" fillId="56" borderId="16" xfId="206" applyNumberFormat="1" applyFont="1" applyFill="1" applyBorder="1" applyAlignment="1">
      <alignment horizontal="right" vertical="center" wrapText="1"/>
    </xf>
    <xf numFmtId="194" fontId="25" fillId="56" borderId="70" xfId="206" applyNumberFormat="1" applyFont="1" applyFill="1" applyBorder="1" applyAlignment="1">
      <alignment horizontal="right" vertical="center" wrapText="1"/>
    </xf>
    <xf numFmtId="10" fontId="25" fillId="56" borderId="44" xfId="206" applyNumberFormat="1" applyFont="1" applyFill="1" applyBorder="1">
      <alignment vertical="center"/>
    </xf>
    <xf numFmtId="10" fontId="25" fillId="56" borderId="45" xfId="206" applyNumberFormat="1" applyFont="1" applyFill="1" applyBorder="1">
      <alignment vertical="center"/>
    </xf>
    <xf numFmtId="10" fontId="25" fillId="56" borderId="17" xfId="206" applyNumberFormat="1" applyFont="1" applyFill="1" applyBorder="1">
      <alignment vertical="center"/>
    </xf>
    <xf numFmtId="10" fontId="25" fillId="56" borderId="74" xfId="206" applyNumberFormat="1" applyFont="1" applyFill="1" applyBorder="1" applyAlignment="1">
      <alignment horizontal="center" vertical="center"/>
    </xf>
    <xf numFmtId="194" fontId="25" fillId="56" borderId="42" xfId="206" applyNumberFormat="1" applyFont="1" applyFill="1" applyBorder="1" applyAlignment="1">
      <alignment vertical="center" wrapText="1"/>
    </xf>
    <xf numFmtId="194" fontId="25" fillId="56" borderId="43" xfId="206" applyNumberFormat="1" applyFont="1" applyFill="1" applyBorder="1" applyAlignment="1">
      <alignment vertical="center" wrapText="1"/>
    </xf>
    <xf numFmtId="194" fontId="25" fillId="56" borderId="14" xfId="206" applyNumberFormat="1" applyFont="1" applyFill="1" applyBorder="1" applyAlignment="1">
      <alignment vertical="center" wrapText="1"/>
    </xf>
    <xf numFmtId="194" fontId="25" fillId="56" borderId="79" xfId="245" applyNumberFormat="1" applyFont="1" applyFill="1" applyBorder="1">
      <alignment vertical="center"/>
    </xf>
    <xf numFmtId="194" fontId="25" fillId="56" borderId="80" xfId="245" applyNumberFormat="1" applyFont="1" applyFill="1" applyBorder="1">
      <alignment vertical="center"/>
    </xf>
    <xf numFmtId="194" fontId="25" fillId="56" borderId="27" xfId="245" applyNumberFormat="1" applyFont="1" applyFill="1" applyBorder="1">
      <alignment vertical="center"/>
    </xf>
    <xf numFmtId="194" fontId="25" fillId="56" borderId="81" xfId="245" applyNumberFormat="1" applyFont="1" applyFill="1" applyBorder="1">
      <alignment vertical="center"/>
    </xf>
    <xf numFmtId="10" fontId="25" fillId="56" borderId="28" xfId="245" applyNumberFormat="1" applyFont="1" applyFill="1" applyBorder="1">
      <alignment vertical="center"/>
    </xf>
    <xf numFmtId="10" fontId="25" fillId="56" borderId="75" xfId="245" applyNumberFormat="1" applyFont="1" applyFill="1" applyBorder="1">
      <alignment vertical="center"/>
    </xf>
    <xf numFmtId="0" fontId="25" fillId="56" borderId="11" xfId="0" applyFont="1" applyFill="1" applyBorder="1" applyAlignment="1">
      <alignment vertical="center" wrapText="1"/>
    </xf>
    <xf numFmtId="0" fontId="65" fillId="0" borderId="0" xfId="245" applyFont="1">
      <alignment vertical="center"/>
    </xf>
    <xf numFmtId="0" fontId="96" fillId="0" borderId="0" xfId="703" applyFont="1">
      <alignment vertical="center"/>
    </xf>
    <xf numFmtId="0" fontId="83" fillId="0" borderId="0" xfId="0" applyFont="1">
      <alignment vertical="center"/>
    </xf>
    <xf numFmtId="0" fontId="136" fillId="0" borderId="0" xfId="0" applyFont="1">
      <alignment vertical="center"/>
    </xf>
    <xf numFmtId="0" fontId="82" fillId="0" borderId="11" xfId="0" quotePrefix="1" applyFont="1" applyBorder="1" applyAlignment="1">
      <alignment horizontal="center" vertical="center" wrapText="1"/>
    </xf>
    <xf numFmtId="0" fontId="82" fillId="56" borderId="11" xfId="0" applyFont="1" applyFill="1" applyBorder="1" applyAlignment="1">
      <alignment vertical="center" wrapText="1"/>
    </xf>
    <xf numFmtId="0" fontId="134" fillId="0" borderId="0" xfId="0" applyFont="1">
      <alignment vertical="center"/>
    </xf>
    <xf numFmtId="0" fontId="82" fillId="0" borderId="11" xfId="0" quotePrefix="1" applyFont="1" applyBorder="1" applyAlignment="1">
      <alignment horizontal="center" wrapText="1"/>
    </xf>
    <xf numFmtId="0" fontId="82" fillId="56" borderId="11" xfId="0" applyFont="1" applyFill="1" applyBorder="1" applyAlignment="1">
      <alignment horizontal="center" vertical="center" wrapText="1"/>
    </xf>
    <xf numFmtId="0" fontId="113" fillId="0" borderId="0" xfId="0" applyFont="1" applyAlignment="1">
      <alignment horizontal="right" vertical="center" readingOrder="1"/>
    </xf>
    <xf numFmtId="0" fontId="83" fillId="0" borderId="0" xfId="703" applyFont="1">
      <alignment vertical="center"/>
    </xf>
    <xf numFmtId="0" fontId="77" fillId="0" borderId="0" xfId="254" applyFont="1">
      <alignment vertical="center"/>
    </xf>
    <xf numFmtId="0" fontId="88" fillId="0" borderId="0" xfId="703" applyFont="1">
      <alignment vertical="center"/>
    </xf>
    <xf numFmtId="0" fontId="100" fillId="0" borderId="0" xfId="0" applyFont="1">
      <alignment vertical="center"/>
    </xf>
    <xf numFmtId="0" fontId="73" fillId="60" borderId="11" xfId="0" applyFont="1" applyFill="1" applyBorder="1">
      <alignment vertical="center"/>
    </xf>
    <xf numFmtId="0" fontId="25" fillId="60" borderId="11" xfId="0" applyFont="1" applyFill="1" applyBorder="1">
      <alignment vertical="center"/>
    </xf>
    <xf numFmtId="194" fontId="25" fillId="60" borderId="48" xfId="206" applyNumberFormat="1" applyFont="1" applyFill="1" applyBorder="1" applyAlignment="1">
      <alignment vertical="center" wrapText="1"/>
    </xf>
    <xf numFmtId="10" fontId="25" fillId="60" borderId="44" xfId="206" applyNumberFormat="1" applyFont="1" applyFill="1" applyBorder="1">
      <alignment vertical="center"/>
    </xf>
    <xf numFmtId="194" fontId="25" fillId="60" borderId="11" xfId="206" applyNumberFormat="1" applyFont="1" applyFill="1" applyBorder="1" applyAlignment="1">
      <alignment vertical="center" wrapText="1"/>
    </xf>
    <xf numFmtId="10" fontId="25" fillId="60" borderId="45" xfId="206" applyNumberFormat="1" applyFont="1" applyFill="1" applyBorder="1">
      <alignment vertical="center"/>
    </xf>
    <xf numFmtId="194" fontId="25" fillId="60" borderId="27" xfId="245" applyNumberFormat="1" applyFont="1" applyFill="1" applyBorder="1">
      <alignment vertical="center"/>
    </xf>
    <xf numFmtId="10" fontId="25" fillId="60" borderId="28" xfId="245" applyNumberFormat="1" applyFont="1" applyFill="1" applyBorder="1">
      <alignment vertical="center"/>
    </xf>
    <xf numFmtId="194" fontId="25" fillId="60" borderId="81" xfId="245" applyNumberFormat="1" applyFont="1" applyFill="1" applyBorder="1">
      <alignment vertical="center"/>
    </xf>
    <xf numFmtId="194" fontId="25" fillId="60" borderId="73" xfId="245" applyNumberFormat="1" applyFont="1" applyFill="1" applyBorder="1">
      <alignment vertical="center"/>
    </xf>
    <xf numFmtId="10" fontId="25" fillId="60" borderId="75" xfId="245" applyNumberFormat="1" applyFont="1" applyFill="1" applyBorder="1">
      <alignment vertical="center"/>
    </xf>
    <xf numFmtId="10" fontId="25" fillId="60" borderId="67" xfId="245" applyNumberFormat="1" applyFont="1" applyFill="1" applyBorder="1">
      <alignment vertical="center"/>
    </xf>
    <xf numFmtId="0" fontId="63" fillId="0" borderId="0" xfId="705" applyFont="1">
      <alignment vertical="center"/>
    </xf>
    <xf numFmtId="0" fontId="101" fillId="0" borderId="0" xfId="0" applyFont="1" applyAlignment="1">
      <alignment horizontal="right" vertical="center" readingOrder="1"/>
    </xf>
    <xf numFmtId="0" fontId="116" fillId="56" borderId="11" xfId="0" applyFont="1" applyFill="1" applyBorder="1" applyAlignment="1">
      <alignment horizontal="center" vertical="center"/>
    </xf>
    <xf numFmtId="0" fontId="116" fillId="0" borderId="11" xfId="0" applyFont="1" applyBorder="1" applyAlignment="1">
      <alignment horizontal="center" vertical="center"/>
    </xf>
    <xf numFmtId="0" fontId="116" fillId="56" borderId="11" xfId="0" applyFont="1" applyFill="1" applyBorder="1" applyAlignment="1">
      <alignment horizontal="right" vertical="center"/>
    </xf>
    <xf numFmtId="0" fontId="116" fillId="0" borderId="11" xfId="0" applyFont="1" applyBorder="1" applyAlignment="1">
      <alignment horizontal="right" vertical="center" wrapText="1"/>
    </xf>
    <xf numFmtId="0" fontId="116" fillId="0" borderId="11" xfId="0" applyFont="1" applyBorder="1" applyAlignment="1">
      <alignment horizontal="right" vertical="center"/>
    </xf>
    <xf numFmtId="0" fontId="113" fillId="0" borderId="11" xfId="0" quotePrefix="1" applyFont="1" applyBorder="1" applyAlignment="1">
      <alignment horizontal="center" vertical="center" wrapText="1"/>
    </xf>
    <xf numFmtId="0" fontId="113" fillId="0" borderId="11" xfId="0" applyFont="1" applyBorder="1" applyAlignment="1">
      <alignment horizontal="center" vertical="center" wrapText="1"/>
    </xf>
    <xf numFmtId="0" fontId="116" fillId="56" borderId="11" xfId="0" quotePrefix="1" applyFont="1" applyFill="1" applyBorder="1" applyAlignment="1">
      <alignment horizontal="center" vertical="center" wrapText="1"/>
    </xf>
    <xf numFmtId="0" fontId="121" fillId="0" borderId="24" xfId="0" quotePrefix="1" applyFont="1" applyBorder="1" applyAlignment="1">
      <alignment horizontal="center" vertical="center" wrapText="1"/>
    </xf>
    <xf numFmtId="0" fontId="116" fillId="0" borderId="0" xfId="0" applyFont="1">
      <alignment vertical="center"/>
    </xf>
    <xf numFmtId="194" fontId="25" fillId="60" borderId="16" xfId="690" applyNumberFormat="1" applyFont="1" applyFill="1" applyBorder="1">
      <alignment vertical="center"/>
    </xf>
    <xf numFmtId="194" fontId="25" fillId="60" borderId="70" xfId="690" applyNumberFormat="1" applyFont="1" applyFill="1" applyBorder="1">
      <alignment vertical="center"/>
    </xf>
    <xf numFmtId="194" fontId="25" fillId="60" borderId="48" xfId="690" applyNumberFormat="1" applyFont="1" applyFill="1" applyBorder="1">
      <alignment vertical="center"/>
    </xf>
    <xf numFmtId="194" fontId="25" fillId="60" borderId="48" xfId="0" applyNumberFormat="1" applyFont="1" applyFill="1" applyBorder="1">
      <alignment vertical="center"/>
    </xf>
    <xf numFmtId="194" fontId="25" fillId="60" borderId="16" xfId="0" applyNumberFormat="1" applyFont="1" applyFill="1" applyBorder="1">
      <alignment vertical="center"/>
    </xf>
    <xf numFmtId="0" fontId="63" fillId="0" borderId="48" xfId="703" quotePrefix="1" applyFont="1" applyBorder="1" applyAlignment="1">
      <alignment horizontal="center" vertical="center" wrapText="1"/>
    </xf>
    <xf numFmtId="0" fontId="63" fillId="0" borderId="11" xfId="703" quotePrefix="1" applyFont="1" applyBorder="1" applyAlignment="1">
      <alignment horizontal="center" vertical="center" wrapText="1"/>
    </xf>
    <xf numFmtId="0" fontId="63" fillId="0" borderId="11" xfId="703" applyFont="1" applyBorder="1" applyAlignment="1">
      <alignment horizontal="center" vertical="center" wrapText="1"/>
    </xf>
    <xf numFmtId="0" fontId="63" fillId="0" borderId="16" xfId="703" quotePrefix="1" applyFont="1" applyBorder="1" applyAlignment="1">
      <alignment horizontal="center" vertical="center" wrapText="1"/>
    </xf>
    <xf numFmtId="0" fontId="63" fillId="0" borderId="70" xfId="703" applyFont="1" applyBorder="1" applyAlignment="1">
      <alignment horizontal="center" vertical="center" wrapText="1"/>
    </xf>
    <xf numFmtId="0" fontId="63" fillId="0" borderId="16" xfId="703" applyFont="1" applyBorder="1" applyAlignment="1">
      <alignment horizontal="center" vertical="center" wrapText="1"/>
    </xf>
    <xf numFmtId="0" fontId="133" fillId="0" borderId="0" xfId="0" applyFont="1" applyAlignment="1">
      <alignment horizontal="left" vertical="center"/>
    </xf>
    <xf numFmtId="0" fontId="25" fillId="60" borderId="11" xfId="0" applyFont="1" applyFill="1" applyBorder="1" applyAlignment="1">
      <alignment horizontal="center" vertical="center" wrapText="1" readingOrder="1"/>
    </xf>
    <xf numFmtId="0" fontId="25" fillId="56" borderId="11" xfId="0" applyFont="1" applyFill="1" applyBorder="1" applyAlignment="1">
      <alignment horizontal="center" vertical="center" wrapText="1" readingOrder="1"/>
    </xf>
    <xf numFmtId="194" fontId="25" fillId="56" borderId="11" xfId="0" applyNumberFormat="1" applyFont="1" applyFill="1" applyBorder="1" applyAlignment="1">
      <alignment vertical="center" wrapText="1" readingOrder="1"/>
    </xf>
    <xf numFmtId="0" fontId="63" fillId="0" borderId="0" xfId="0" applyFont="1" applyAlignment="1">
      <alignment horizontal="right" vertical="center" readingOrder="1"/>
    </xf>
    <xf numFmtId="0" fontId="139" fillId="0" borderId="0" xfId="0" applyFont="1" applyAlignment="1">
      <alignment horizontal="left" vertical="center" readingOrder="1"/>
    </xf>
    <xf numFmtId="0" fontId="88" fillId="0" borderId="82" xfId="0" applyFont="1" applyBorder="1" applyAlignment="1">
      <alignment vertical="center" wrapText="1"/>
    </xf>
    <xf numFmtId="49" fontId="88" fillId="0" borderId="82" xfId="0" applyNumberFormat="1" applyFont="1" applyBorder="1" applyAlignment="1">
      <alignment horizontal="right" vertical="center" readingOrder="1"/>
    </xf>
    <xf numFmtId="49" fontId="63" fillId="0" borderId="82" xfId="0" applyNumberFormat="1" applyFont="1" applyBorder="1" applyAlignment="1">
      <alignment horizontal="right" vertical="center" readingOrder="1"/>
    </xf>
    <xf numFmtId="0" fontId="100" fillId="0" borderId="0" xfId="0" applyFont="1" applyAlignment="1">
      <alignment horizontal="left" vertical="center" readingOrder="1"/>
    </xf>
    <xf numFmtId="0" fontId="25" fillId="60" borderId="91" xfId="0" applyFont="1" applyFill="1" applyBorder="1" applyAlignment="1">
      <alignment horizontal="center" vertical="center" wrapText="1" readingOrder="1"/>
    </xf>
    <xf numFmtId="194" fontId="25" fillId="60" borderId="84" xfId="0" applyNumberFormat="1" applyFont="1" applyFill="1" applyBorder="1" applyAlignment="1">
      <alignment vertical="center" wrapText="1" readingOrder="1"/>
    </xf>
    <xf numFmtId="194" fontId="25" fillId="60" borderId="91" xfId="0" applyNumberFormat="1" applyFont="1" applyFill="1" applyBorder="1" applyAlignment="1">
      <alignment vertical="center" wrapText="1"/>
    </xf>
    <xf numFmtId="194" fontId="25" fillId="60" borderId="91" xfId="0" applyNumberFormat="1" applyFont="1" applyFill="1" applyBorder="1" applyAlignment="1">
      <alignment vertical="center" wrapText="1" readingOrder="1"/>
    </xf>
    <xf numFmtId="0" fontId="25" fillId="56" borderId="91" xfId="0" applyFont="1" applyFill="1" applyBorder="1" applyAlignment="1">
      <alignment horizontal="left" vertical="center" wrapText="1" readingOrder="1"/>
    </xf>
    <xf numFmtId="194" fontId="25" fillId="56" borderId="91" xfId="0" applyNumberFormat="1" applyFont="1" applyFill="1" applyBorder="1" applyAlignment="1">
      <alignment vertical="center" wrapText="1" readingOrder="1"/>
    </xf>
    <xf numFmtId="0" fontId="25" fillId="56" borderId="91" xfId="0" applyFont="1" applyFill="1" applyBorder="1" applyAlignment="1">
      <alignment horizontal="center" vertical="center" wrapText="1" readingOrder="1"/>
    </xf>
    <xf numFmtId="0" fontId="25" fillId="56" borderId="84" xfId="0" applyFont="1" applyFill="1" applyBorder="1" applyAlignment="1">
      <alignment horizontal="center" vertical="center" wrapText="1" readingOrder="1"/>
    </xf>
    <xf numFmtId="194" fontId="25" fillId="56" borderId="93" xfId="0" applyNumberFormat="1" applyFont="1" applyFill="1" applyBorder="1" applyAlignment="1">
      <alignment vertical="center" wrapText="1" readingOrder="1"/>
    </xf>
    <xf numFmtId="0" fontId="116" fillId="0" borderId="11" xfId="0" applyFont="1" applyBorder="1" applyAlignment="1">
      <alignment horizontal="left" vertical="center" wrapText="1" readingOrder="1"/>
    </xf>
    <xf numFmtId="0" fontId="116" fillId="0" borderId="11" xfId="0" applyFont="1" applyBorder="1" applyAlignment="1">
      <alignment horizontal="justify" vertical="center" wrapText="1" readingOrder="1"/>
    </xf>
    <xf numFmtId="0" fontId="116" fillId="60" borderId="11" xfId="0" applyFont="1" applyFill="1" applyBorder="1" applyAlignment="1">
      <alignment horizontal="justify" vertical="center" wrapText="1" readingOrder="1"/>
    </xf>
    <xf numFmtId="0" fontId="116" fillId="0" borderId="11" xfId="0" applyFont="1" applyBorder="1" applyAlignment="1">
      <alignment horizontal="right" vertical="center" wrapText="1" readingOrder="1"/>
    </xf>
    <xf numFmtId="0" fontId="127" fillId="0" borderId="82" xfId="0" quotePrefix="1" applyFont="1" applyBorder="1" applyAlignment="1">
      <alignment horizontal="left" vertical="center" readingOrder="1"/>
    </xf>
    <xf numFmtId="0" fontId="127" fillId="0" borderId="0" xfId="0" applyFont="1" applyAlignment="1">
      <alignment horizontal="left" vertical="center" readingOrder="1"/>
    </xf>
    <xf numFmtId="0" fontId="82" fillId="56" borderId="11" xfId="0" applyFont="1" applyFill="1" applyBorder="1" applyAlignment="1">
      <alignment horizontal="justify" vertical="center" wrapText="1" readingOrder="1"/>
    </xf>
    <xf numFmtId="0" fontId="116" fillId="56" borderId="11" xfId="0" applyFont="1" applyFill="1" applyBorder="1" applyAlignment="1">
      <alignment horizontal="center" vertical="center" wrapText="1" readingOrder="1"/>
    </xf>
    <xf numFmtId="0" fontId="116" fillId="0" borderId="11" xfId="0" quotePrefix="1" applyFont="1" applyBorder="1" applyAlignment="1">
      <alignment horizontal="justify" vertical="center" wrapText="1" readingOrder="1"/>
    </xf>
    <xf numFmtId="0" fontId="116" fillId="0" borderId="11" xfId="0" quotePrefix="1" applyFont="1" applyBorder="1" applyAlignment="1">
      <alignment horizontal="left" vertical="center" wrapText="1" readingOrder="1"/>
    </xf>
    <xf numFmtId="0" fontId="116" fillId="0" borderId="11" xfId="0" applyFont="1" applyBorder="1" applyAlignment="1">
      <alignment horizontal="center" vertical="center" wrapText="1" readingOrder="1"/>
    </xf>
    <xf numFmtId="49" fontId="63" fillId="0" borderId="0" xfId="0" applyNumberFormat="1" applyFont="1" applyAlignment="1">
      <alignment horizontal="right" vertical="center" readingOrder="1"/>
    </xf>
    <xf numFmtId="0" fontId="113" fillId="0" borderId="11" xfId="0" applyFont="1" applyBorder="1" applyAlignment="1">
      <alignment horizontal="right" vertical="center" wrapText="1" readingOrder="1"/>
    </xf>
    <xf numFmtId="0" fontId="113" fillId="0" borderId="11" xfId="0" applyFont="1" applyBorder="1" applyAlignment="1">
      <alignment horizontal="center" vertical="center" wrapText="1" readingOrder="1"/>
    </xf>
    <xf numFmtId="0" fontId="82" fillId="56" borderId="11" xfId="0" applyFont="1" applyFill="1" applyBorder="1" applyAlignment="1">
      <alignment horizontal="center" vertical="center" wrapText="1" readingOrder="1"/>
    </xf>
    <xf numFmtId="0" fontId="113" fillId="56" borderId="11" xfId="0" applyFont="1" applyFill="1" applyBorder="1" applyAlignment="1">
      <alignment horizontal="justify" vertical="center" wrapText="1" readingOrder="1"/>
    </xf>
    <xf numFmtId="194" fontId="82" fillId="0" borderId="11" xfId="690" applyNumberFormat="1" applyFont="1" applyFill="1" applyBorder="1" applyAlignment="1">
      <alignment horizontal="right" vertical="center"/>
    </xf>
    <xf numFmtId="194" fontId="25" fillId="0" borderId="11" xfId="690" applyNumberFormat="1" applyFont="1" applyFill="1" applyBorder="1" applyAlignment="1">
      <alignment horizontal="right" vertical="center"/>
    </xf>
    <xf numFmtId="194" fontId="82" fillId="0" borderId="11" xfId="0" applyNumberFormat="1" applyFont="1" applyBorder="1" applyAlignment="1">
      <alignment horizontal="right" vertical="center" wrapText="1" readingOrder="1"/>
    </xf>
    <xf numFmtId="0" fontId="86" fillId="0" borderId="0" xfId="697" quotePrefix="1" applyFont="1">
      <alignment vertical="center"/>
    </xf>
    <xf numFmtId="0" fontId="116" fillId="0" borderId="11" xfId="0" applyFont="1" applyBorder="1" applyAlignment="1">
      <alignment horizontal="center" vertical="center" wrapText="1"/>
    </xf>
    <xf numFmtId="0" fontId="113" fillId="0" borderId="0" xfId="0" applyFont="1" applyAlignment="1">
      <alignment horizontal="left" vertical="center" readingOrder="1"/>
    </xf>
    <xf numFmtId="0" fontId="113" fillId="0" borderId="0" xfId="697" applyFont="1">
      <alignment vertical="center"/>
    </xf>
    <xf numFmtId="190" fontId="86" fillId="0" borderId="0" xfId="697" applyNumberFormat="1" applyFont="1">
      <alignment vertical="center"/>
    </xf>
    <xf numFmtId="190" fontId="82" fillId="0" borderId="0" xfId="697" applyNumberFormat="1" applyFont="1">
      <alignment vertical="center"/>
    </xf>
    <xf numFmtId="195" fontId="82" fillId="0" borderId="0" xfId="697" quotePrefix="1" applyNumberFormat="1" applyFont="1">
      <alignment vertical="center"/>
    </xf>
    <xf numFmtId="190" fontId="82" fillId="0" borderId="0" xfId="697" applyNumberFormat="1" applyFont="1" applyAlignment="1">
      <alignment horizontal="left" vertical="center"/>
    </xf>
    <xf numFmtId="0" fontId="141" fillId="0" borderId="83" xfId="0" applyFont="1" applyBorder="1" applyAlignment="1">
      <alignment horizontal="center" vertical="center" wrapText="1" readingOrder="1"/>
    </xf>
    <xf numFmtId="194" fontId="82" fillId="56" borderId="11" xfId="0" applyNumberFormat="1" applyFont="1" applyFill="1" applyBorder="1" applyAlignment="1">
      <alignment vertical="center" wrapText="1" readingOrder="1"/>
    </xf>
    <xf numFmtId="194" fontId="82" fillId="0" borderId="11" xfId="690" applyNumberFormat="1" applyFont="1" applyFill="1" applyBorder="1">
      <alignment vertical="center"/>
    </xf>
    <xf numFmtId="0" fontId="82" fillId="56" borderId="89" xfId="0" applyFont="1" applyFill="1" applyBorder="1" applyAlignment="1">
      <alignment horizontal="left" vertical="center" wrapText="1" readingOrder="1"/>
    </xf>
    <xf numFmtId="194" fontId="82" fillId="56" borderId="89" xfId="0" applyNumberFormat="1" applyFont="1" applyFill="1" applyBorder="1" applyAlignment="1">
      <alignment vertical="center" wrapText="1" readingOrder="1"/>
    </xf>
    <xf numFmtId="0" fontId="82" fillId="56" borderId="91" xfId="0" applyFont="1" applyFill="1" applyBorder="1" applyAlignment="1">
      <alignment horizontal="left" vertical="center" wrapText="1" readingOrder="1"/>
    </xf>
    <xf numFmtId="194" fontId="82" fillId="56" borderId="91" xfId="0" applyNumberFormat="1" applyFont="1" applyFill="1" applyBorder="1" applyAlignment="1">
      <alignment vertical="center" wrapText="1" readingOrder="1"/>
    </xf>
    <xf numFmtId="0" fontId="82" fillId="0" borderId="93" xfId="0" applyFont="1" applyBorder="1" applyAlignment="1">
      <alignment vertical="center" wrapText="1" readingOrder="1"/>
    </xf>
    <xf numFmtId="0" fontId="116" fillId="0" borderId="0" xfId="0" applyFont="1" applyAlignment="1">
      <alignment vertical="center" wrapText="1"/>
    </xf>
    <xf numFmtId="190" fontId="113" fillId="0" borderId="0" xfId="697" applyNumberFormat="1" applyFont="1">
      <alignment vertical="center"/>
    </xf>
    <xf numFmtId="0" fontId="63" fillId="56" borderId="11" xfId="0" applyFont="1" applyFill="1" applyBorder="1" applyAlignment="1">
      <alignment horizontal="right" vertical="top" wrapText="1"/>
    </xf>
    <xf numFmtId="0" fontId="63" fillId="56" borderId="11" xfId="0" applyFont="1" applyFill="1" applyBorder="1" applyAlignment="1">
      <alignment horizontal="right" vertical="center" wrapText="1"/>
    </xf>
    <xf numFmtId="0" fontId="63" fillId="0" borderId="11" xfId="0" applyFont="1" applyBorder="1" applyAlignment="1">
      <alignment horizontal="right" vertical="center" wrapText="1"/>
    </xf>
    <xf numFmtId="0" fontId="63" fillId="0" borderId="11" xfId="0" applyFont="1" applyBorder="1" applyAlignment="1">
      <alignment horizontal="right" vertical="top" wrapText="1"/>
    </xf>
    <xf numFmtId="190" fontId="113" fillId="56" borderId="11" xfId="697" applyNumberFormat="1" applyFont="1" applyFill="1" applyBorder="1" applyAlignment="1">
      <alignment horizontal="right" vertical="center"/>
    </xf>
    <xf numFmtId="190" fontId="113" fillId="0" borderId="0" xfId="697" applyNumberFormat="1" applyFont="1" applyAlignment="1">
      <alignment horizontal="left" vertical="center"/>
    </xf>
    <xf numFmtId="0" fontId="139" fillId="0" borderId="91" xfId="0" quotePrefix="1" applyFont="1" applyBorder="1" applyAlignment="1">
      <alignment horizontal="center" vertical="center" wrapText="1" readingOrder="1"/>
    </xf>
    <xf numFmtId="0" fontId="139" fillId="0" borderId="91" xfId="0" applyFont="1" applyBorder="1" applyAlignment="1">
      <alignment horizontal="center" vertical="center" wrapText="1" readingOrder="1"/>
    </xf>
    <xf numFmtId="0" fontId="144" fillId="0" borderId="0" xfId="0" applyFont="1">
      <alignment vertical="center"/>
    </xf>
    <xf numFmtId="194" fontId="25" fillId="56" borderId="11" xfId="0" applyNumberFormat="1" applyFont="1" applyFill="1" applyBorder="1">
      <alignment vertical="center"/>
    </xf>
    <xf numFmtId="0" fontId="145" fillId="0" borderId="0" xfId="0" applyFont="1" applyAlignment="1">
      <alignment horizontal="center" vertical="center"/>
    </xf>
    <xf numFmtId="0" fontId="146" fillId="0" borderId="0" xfId="0" applyFont="1" applyAlignment="1">
      <alignment horizontal="right" vertical="center"/>
    </xf>
    <xf numFmtId="0" fontId="145" fillId="0" borderId="0" xfId="0" applyFont="1" applyAlignment="1">
      <alignment horizontal="left" vertical="center"/>
    </xf>
    <xf numFmtId="0" fontId="145" fillId="0" borderId="11" xfId="0" applyFont="1" applyBorder="1" applyAlignment="1">
      <alignment horizontal="center" vertical="center"/>
    </xf>
    <xf numFmtId="194" fontId="25" fillId="56" borderId="11" xfId="0" applyNumberFormat="1" applyFont="1" applyFill="1" applyBorder="1" applyAlignment="1">
      <alignment vertical="center" wrapText="1"/>
    </xf>
    <xf numFmtId="0" fontId="63" fillId="0" borderId="0" xfId="703" applyFont="1" applyAlignment="1">
      <alignment horizontal="right" vertical="center"/>
    </xf>
    <xf numFmtId="0" fontId="120" fillId="56" borderId="11" xfId="0" applyFont="1" applyFill="1" applyBorder="1" applyAlignment="1">
      <alignment horizontal="center" vertical="center" wrapText="1"/>
    </xf>
    <xf numFmtId="0" fontId="120" fillId="56" borderId="11" xfId="0" applyFont="1" applyFill="1" applyBorder="1" applyAlignment="1">
      <alignment horizontal="center" vertical="center"/>
    </xf>
    <xf numFmtId="0" fontId="145" fillId="68" borderId="0" xfId="0" applyFont="1" applyFill="1" applyAlignment="1">
      <alignment horizontal="left" vertical="center"/>
    </xf>
    <xf numFmtId="0" fontId="145" fillId="68" borderId="0" xfId="0" applyFont="1" applyFill="1" applyAlignment="1">
      <alignment horizontal="center" vertical="center"/>
    </xf>
    <xf numFmtId="0" fontId="122" fillId="68" borderId="0" xfId="0" applyFont="1" applyFill="1" applyAlignment="1">
      <alignment horizontal="center" vertical="center"/>
    </xf>
    <xf numFmtId="0" fontId="147" fillId="0" borderId="0" xfId="0" applyFont="1">
      <alignment vertical="center"/>
    </xf>
    <xf numFmtId="0" fontId="107" fillId="0" borderId="0" xfId="0" applyFont="1" applyAlignment="1">
      <alignment horizontal="left" vertical="center" readingOrder="1"/>
    </xf>
    <xf numFmtId="0" fontId="88" fillId="0" borderId="23" xfId="0" applyFont="1" applyBorder="1" applyAlignment="1">
      <alignment horizontal="left" vertical="center"/>
    </xf>
    <xf numFmtId="0" fontId="147" fillId="0" borderId="23" xfId="0" applyFont="1" applyBorder="1" applyAlignment="1">
      <alignment horizontal="left" vertical="center"/>
    </xf>
    <xf numFmtId="0" fontId="77" fillId="0" borderId="23" xfId="0" applyFont="1" applyBorder="1" applyAlignment="1">
      <alignment horizontal="left" vertical="center"/>
    </xf>
    <xf numFmtId="0" fontId="133" fillId="0" borderId="12" xfId="0" applyFont="1" applyBorder="1" applyAlignment="1">
      <alignment horizontal="left" vertical="center"/>
    </xf>
    <xf numFmtId="0" fontId="63" fillId="0" borderId="0" xfId="0" applyFont="1" applyAlignment="1">
      <alignment horizontal="left" vertical="center" readingOrder="1"/>
    </xf>
    <xf numFmtId="0" fontId="25" fillId="56" borderId="24" xfId="0" applyFont="1" applyFill="1" applyBorder="1" applyAlignment="1">
      <alignment horizontal="center" vertical="center" wrapText="1"/>
    </xf>
    <xf numFmtId="0" fontId="25" fillId="56" borderId="11" xfId="0" applyFont="1" applyFill="1" applyBorder="1" applyAlignment="1">
      <alignment horizontal="justify" vertical="center" wrapText="1"/>
    </xf>
    <xf numFmtId="0" fontId="82" fillId="0" borderId="11" xfId="0" applyFont="1" applyBorder="1">
      <alignment vertical="center"/>
    </xf>
    <xf numFmtId="0" fontId="63" fillId="0" borderId="23" xfId="0" applyFont="1" applyBorder="1" applyAlignment="1">
      <alignment horizontal="right" vertical="center"/>
    </xf>
    <xf numFmtId="0" fontId="25" fillId="0" borderId="11" xfId="0" applyFont="1" applyBorder="1" applyAlignment="1">
      <alignment horizontal="center"/>
    </xf>
    <xf numFmtId="0" fontId="25" fillId="0" borderId="0" xfId="0" applyFont="1" applyAlignment="1">
      <alignment horizontal="left"/>
    </xf>
    <xf numFmtId="187" fontId="82" fillId="56" borderId="11" xfId="294" applyNumberFormat="1" applyFont="1" applyFill="1" applyBorder="1" applyAlignment="1">
      <alignment vertical="center"/>
    </xf>
    <xf numFmtId="187" fontId="82" fillId="0" borderId="0" xfId="294" applyNumberFormat="1" applyFont="1" applyFill="1" applyBorder="1" applyAlignment="1">
      <alignment vertical="center"/>
    </xf>
    <xf numFmtId="0" fontId="82" fillId="0" borderId="0" xfId="0" applyFont="1" applyAlignment="1"/>
    <xf numFmtId="0" fontId="82" fillId="0" borderId="0" xfId="0" applyFont="1" applyAlignment="1">
      <alignment horizontal="center" vertical="center" wrapText="1"/>
    </xf>
    <xf numFmtId="0" fontId="86" fillId="0" borderId="0" xfId="0" applyFont="1" applyAlignment="1">
      <alignment horizontal="left" vertical="center"/>
    </xf>
    <xf numFmtId="0" fontId="82" fillId="60" borderId="11" xfId="0" applyFont="1" applyFill="1" applyBorder="1" applyAlignment="1">
      <alignment horizontal="center" vertical="center"/>
    </xf>
    <xf numFmtId="0" fontId="25" fillId="60" borderId="11" xfId="0" applyFont="1" applyFill="1" applyBorder="1" applyAlignment="1">
      <alignment horizontal="center" wrapText="1" readingOrder="1"/>
    </xf>
    <xf numFmtId="0" fontId="25" fillId="58" borderId="11" xfId="0" applyFont="1" applyFill="1" applyBorder="1" applyAlignment="1">
      <alignment horizontal="right" wrapText="1"/>
    </xf>
    <xf numFmtId="0" fontId="25" fillId="58" borderId="11" xfId="0" applyFont="1" applyFill="1" applyBorder="1" applyAlignment="1"/>
    <xf numFmtId="0" fontId="71" fillId="0" borderId="11" xfId="0" applyFont="1" applyBorder="1" applyAlignment="1">
      <alignment horizontal="right" vertical="center" wrapText="1"/>
    </xf>
    <xf numFmtId="0" fontId="71" fillId="0" borderId="11" xfId="0" applyFont="1" applyBorder="1" applyAlignment="1">
      <alignment vertical="center" wrapText="1"/>
    </xf>
    <xf numFmtId="0" fontId="149" fillId="0" borderId="0" xfId="0" applyFont="1" applyAlignment="1">
      <alignment horizontal="left" vertical="center" wrapText="1" indent="1"/>
    </xf>
    <xf numFmtId="0" fontId="25" fillId="0" borderId="0" xfId="228" applyFont="1" applyAlignment="1">
      <alignment vertical="top"/>
    </xf>
    <xf numFmtId="0" fontId="25" fillId="60" borderId="11" xfId="0" applyFont="1" applyFill="1" applyBorder="1" applyAlignment="1">
      <alignment horizontal="center" vertical="center" wrapText="1"/>
    </xf>
    <xf numFmtId="0" fontId="122" fillId="0" borderId="11" xfId="0" applyFont="1" applyBorder="1" applyAlignment="1">
      <alignment horizontal="center" vertical="center"/>
    </xf>
    <xf numFmtId="0" fontId="106" fillId="0" borderId="11" xfId="0" applyFont="1" applyBorder="1" applyAlignment="1">
      <alignment horizontal="center" vertical="center"/>
    </xf>
    <xf numFmtId="190" fontId="99" fillId="0" borderId="0" xfId="697" applyNumberFormat="1" applyFont="1">
      <alignment vertical="center"/>
    </xf>
    <xf numFmtId="0" fontId="129" fillId="0" borderId="0" xfId="0" applyFont="1">
      <alignment vertical="center"/>
    </xf>
    <xf numFmtId="0" fontId="99" fillId="0" borderId="0" xfId="0" applyFont="1" applyAlignment="1">
      <alignment horizontal="left" vertical="center"/>
    </xf>
    <xf numFmtId="194" fontId="25" fillId="56" borderId="48" xfId="690" applyNumberFormat="1" applyFont="1" applyFill="1" applyBorder="1">
      <alignment vertical="center"/>
    </xf>
    <xf numFmtId="194" fontId="25" fillId="56" borderId="11" xfId="690" applyNumberFormat="1" applyFont="1" applyFill="1" applyBorder="1">
      <alignment vertical="center"/>
    </xf>
    <xf numFmtId="194" fontId="25" fillId="56" borderId="16" xfId="690" applyNumberFormat="1" applyFont="1" applyFill="1" applyBorder="1">
      <alignment vertical="center"/>
    </xf>
    <xf numFmtId="194" fontId="25" fillId="56" borderId="48" xfId="0" applyNumberFormat="1" applyFont="1" applyFill="1" applyBorder="1">
      <alignment vertical="center"/>
    </xf>
    <xf numFmtId="194" fontId="25" fillId="56" borderId="16" xfId="0" applyNumberFormat="1" applyFont="1" applyFill="1" applyBorder="1">
      <alignment vertical="center"/>
    </xf>
    <xf numFmtId="0" fontId="88" fillId="0" borderId="0" xfId="0" applyFont="1" applyAlignment="1">
      <alignment horizontal="center" vertical="center"/>
    </xf>
    <xf numFmtId="0" fontId="77" fillId="0" borderId="0" xfId="0" quotePrefix="1" applyFont="1" applyAlignment="1">
      <alignment horizontal="center" vertical="center"/>
    </xf>
    <xf numFmtId="0" fontId="77" fillId="0" borderId="0" xfId="0" quotePrefix="1" applyFont="1" applyAlignment="1">
      <alignment horizontal="left" vertical="center"/>
    </xf>
    <xf numFmtId="0" fontId="88" fillId="0" borderId="0" xfId="0" applyFont="1" applyAlignment="1">
      <alignment horizontal="right" vertical="center"/>
    </xf>
    <xf numFmtId="0" fontId="77" fillId="0" borderId="0" xfId="0" applyFont="1" applyAlignment="1">
      <alignment horizontal="left" vertical="center"/>
    </xf>
    <xf numFmtId="0" fontId="100" fillId="0" borderId="11" xfId="0" applyFont="1" applyBorder="1" applyAlignment="1">
      <alignment horizontal="center" vertical="center"/>
    </xf>
    <xf numFmtId="0" fontId="100" fillId="0" borderId="11" xfId="0" applyFont="1" applyBorder="1" applyAlignment="1">
      <alignment horizontal="left" vertical="center"/>
    </xf>
    <xf numFmtId="0" fontId="88" fillId="0" borderId="0" xfId="0" applyFont="1" applyAlignment="1">
      <alignment horizontal="left" vertical="center"/>
    </xf>
    <xf numFmtId="0" fontId="88" fillId="0" borderId="11" xfId="0" applyFont="1" applyBorder="1" applyAlignment="1">
      <alignment horizontal="center" vertical="center"/>
    </xf>
    <xf numFmtId="0" fontId="77" fillId="0" borderId="0" xfId="0" quotePrefix="1" applyFont="1">
      <alignment vertical="center"/>
    </xf>
    <xf numFmtId="0" fontId="25" fillId="0" borderId="0" xfId="0" applyFont="1" applyAlignment="1">
      <alignment horizontal="center" vertical="center" wrapText="1"/>
    </xf>
    <xf numFmtId="0" fontId="25" fillId="0" borderId="11" xfId="0" applyFont="1" applyBorder="1" applyAlignment="1">
      <alignment horizontal="center" wrapText="1"/>
    </xf>
    <xf numFmtId="0" fontId="25" fillId="0" borderId="0" xfId="0" applyFont="1" applyAlignment="1">
      <alignment horizontal="left" wrapText="1" readingOrder="1"/>
    </xf>
    <xf numFmtId="0" fontId="71" fillId="0" borderId="0" xfId="0" applyFont="1" applyAlignment="1">
      <alignment horizontal="left" vertical="center" wrapText="1"/>
    </xf>
    <xf numFmtId="0" fontId="65" fillId="0" borderId="11" xfId="0" applyFont="1" applyBorder="1" applyAlignment="1">
      <alignment vertical="center" wrapText="1"/>
    </xf>
    <xf numFmtId="0" fontId="25" fillId="0" borderId="0" xfId="0" applyFont="1" applyAlignment="1">
      <alignment horizontal="center" vertical="center"/>
    </xf>
    <xf numFmtId="0" fontId="93" fillId="0" borderId="0" xfId="0" applyFont="1" applyAlignment="1">
      <alignment horizontal="center" vertical="center"/>
    </xf>
    <xf numFmtId="0" fontId="82" fillId="0" borderId="0" xfId="0" applyFont="1" applyAlignment="1">
      <alignment horizontal="left" vertical="center" wrapText="1"/>
    </xf>
    <xf numFmtId="0" fontId="127" fillId="0" borderId="0" xfId="0" applyFont="1" applyAlignment="1">
      <alignment horizontal="right"/>
    </xf>
    <xf numFmtId="0" fontId="25" fillId="0" borderId="0" xfId="0" applyFont="1" applyAlignment="1">
      <alignment horizontal="left" vertical="center" wrapText="1"/>
    </xf>
    <xf numFmtId="0" fontId="71" fillId="0" borderId="11" xfId="0" applyFont="1" applyBorder="1" applyAlignment="1">
      <alignment horizontal="center" vertical="center"/>
    </xf>
    <xf numFmtId="0" fontId="82" fillId="0" borderId="11" xfId="228" applyFont="1" applyBorder="1" applyAlignment="1">
      <alignment horizontal="left" vertical="center" wrapText="1"/>
    </xf>
    <xf numFmtId="0" fontId="65" fillId="0" borderId="11" xfId="0" applyFont="1" applyBorder="1" applyAlignment="1">
      <alignment horizontal="center" vertical="center" wrapText="1"/>
    </xf>
    <xf numFmtId="0" fontId="97" fillId="0" borderId="11" xfId="0" applyFont="1" applyBorder="1" applyAlignment="1">
      <alignment horizontal="center" vertical="center" wrapText="1"/>
    </xf>
    <xf numFmtId="0" fontId="98" fillId="0" borderId="11" xfId="0" applyFont="1" applyBorder="1" applyAlignment="1">
      <alignment horizontal="center" vertical="center" wrapText="1"/>
    </xf>
    <xf numFmtId="0" fontId="65" fillId="56" borderId="11" xfId="228" applyFont="1" applyFill="1" applyBorder="1"/>
    <xf numFmtId="0" fontId="65" fillId="0" borderId="11" xfId="228" applyFont="1" applyBorder="1"/>
    <xf numFmtId="0" fontId="88" fillId="0" borderId="11" xfId="0" applyFont="1" applyBorder="1">
      <alignment vertical="center"/>
    </xf>
    <xf numFmtId="0" fontId="100" fillId="0" borderId="11" xfId="0" applyFont="1" applyBorder="1">
      <alignment vertical="center"/>
    </xf>
    <xf numFmtId="0" fontId="151" fillId="0" borderId="11" xfId="0" applyFont="1" applyBorder="1">
      <alignment vertical="center"/>
    </xf>
    <xf numFmtId="0" fontId="113" fillId="0" borderId="0" xfId="0" applyFont="1" applyAlignment="1">
      <alignment horizontal="center" vertical="center"/>
    </xf>
    <xf numFmtId="194" fontId="82" fillId="0" borderId="0" xfId="0" applyNumberFormat="1" applyFont="1" applyAlignment="1">
      <alignment vertical="center" wrapText="1"/>
    </xf>
    <xf numFmtId="194" fontId="82" fillId="0" borderId="0" xfId="0" applyNumberFormat="1" applyFont="1">
      <alignment vertical="center"/>
    </xf>
    <xf numFmtId="194" fontId="82" fillId="0" borderId="0" xfId="689" applyNumberFormat="1" applyFont="1" applyFill="1" applyBorder="1" applyAlignment="1">
      <alignment vertical="center"/>
    </xf>
    <xf numFmtId="186" fontId="82" fillId="0" borderId="0" xfId="704" applyNumberFormat="1" applyFont="1" applyFill="1" applyBorder="1" applyAlignment="1">
      <alignment horizontal="center" vertical="center"/>
    </xf>
    <xf numFmtId="0" fontId="136" fillId="0" borderId="0" xfId="0" applyFont="1" applyAlignment="1">
      <alignment horizontal="left" vertical="center" readingOrder="1"/>
    </xf>
    <xf numFmtId="0" fontId="82" fillId="0" borderId="0" xfId="0" applyFont="1" applyAlignment="1">
      <alignment horizontal="center" vertical="center"/>
    </xf>
    <xf numFmtId="0" fontId="86" fillId="0" borderId="0" xfId="0" quotePrefix="1" applyFont="1" applyAlignment="1">
      <alignment horizontal="center"/>
    </xf>
    <xf numFmtId="0" fontId="86" fillId="0" borderId="0" xfId="0" applyFont="1" applyAlignment="1">
      <alignment horizontal="center" vertical="center"/>
    </xf>
    <xf numFmtId="0" fontId="25" fillId="0" borderId="11" xfId="228" quotePrefix="1" applyFont="1" applyBorder="1" applyAlignment="1">
      <alignment vertical="center" wrapText="1"/>
    </xf>
    <xf numFmtId="0" fontId="82" fillId="0" borderId="11" xfId="228" quotePrefix="1" applyFont="1" applyBorder="1" applyAlignment="1">
      <alignment vertical="center" wrapText="1"/>
    </xf>
    <xf numFmtId="0" fontId="25" fillId="0" borderId="24" xfId="228" applyFont="1" applyBorder="1" applyAlignment="1">
      <alignment horizontal="left" vertical="center" wrapText="1"/>
    </xf>
    <xf numFmtId="0" fontId="82" fillId="0" borderId="0" xfId="0" quotePrefix="1" applyFont="1">
      <alignment vertical="center"/>
    </xf>
    <xf numFmtId="0" fontId="78" fillId="0" borderId="11" xfId="228" applyFont="1" applyBorder="1" applyAlignment="1">
      <alignment horizontal="left" vertical="center" wrapText="1"/>
    </xf>
    <xf numFmtId="49" fontId="97" fillId="0" borderId="15" xfId="228" applyNumberFormat="1" applyFont="1" applyBorder="1" applyAlignment="1">
      <alignment horizontal="left" vertical="justify" wrapText="1"/>
    </xf>
    <xf numFmtId="0" fontId="97" fillId="0" borderId="11" xfId="228" quotePrefix="1" applyFont="1" applyBorder="1" applyAlignment="1">
      <alignment vertical="center" wrapText="1"/>
    </xf>
    <xf numFmtId="0" fontId="82" fillId="0" borderId="11" xfId="228" quotePrefix="1" applyFont="1" applyBorder="1" applyAlignment="1">
      <alignment horizontal="center"/>
    </xf>
    <xf numFmtId="0" fontId="82" fillId="0" borderId="11" xfId="228" applyFont="1" applyBorder="1" applyAlignment="1">
      <alignment horizontal="left"/>
    </xf>
    <xf numFmtId="0" fontId="82" fillId="56" borderId="11" xfId="228" applyFont="1" applyFill="1" applyBorder="1" applyAlignment="1">
      <alignment horizontal="center"/>
    </xf>
    <xf numFmtId="0" fontId="82" fillId="56" borderId="11" xfId="228" quotePrefix="1" applyFont="1" applyFill="1" applyBorder="1" applyAlignment="1">
      <alignment horizontal="center"/>
    </xf>
    <xf numFmtId="9" fontId="82" fillId="0" borderId="11" xfId="692" applyFont="1" applyBorder="1" applyAlignment="1">
      <alignment horizontal="right"/>
    </xf>
    <xf numFmtId="0" fontId="82" fillId="0" borderId="11" xfId="228" quotePrefix="1" applyFont="1" applyBorder="1" applyAlignment="1">
      <alignment horizontal="left"/>
    </xf>
    <xf numFmtId="0" fontId="82" fillId="0" borderId="0" xfId="228" quotePrefix="1" applyFont="1" applyAlignment="1">
      <alignment horizontal="left"/>
    </xf>
    <xf numFmtId="0" fontId="82" fillId="0" borderId="22" xfId="228" applyFont="1" applyBorder="1"/>
    <xf numFmtId="9" fontId="82" fillId="0" borderId="11" xfId="692" applyFont="1" applyFill="1" applyBorder="1" applyAlignment="1">
      <alignment horizontal="right"/>
    </xf>
    <xf numFmtId="9" fontId="82" fillId="0" borderId="0" xfId="692" applyFont="1" applyBorder="1" applyAlignment="1">
      <alignment horizontal="right"/>
    </xf>
    <xf numFmtId="0" fontId="82" fillId="0" borderId="11" xfId="228" applyFont="1" applyBorder="1" applyAlignment="1">
      <alignment horizontal="right"/>
    </xf>
    <xf numFmtId="0" fontId="82" fillId="0" borderId="0" xfId="228" applyFont="1" applyAlignment="1">
      <alignment horizontal="right"/>
    </xf>
    <xf numFmtId="0" fontId="86" fillId="0" borderId="0" xfId="228" quotePrefix="1" applyFont="1" applyAlignment="1">
      <alignment horizontal="center"/>
    </xf>
    <xf numFmtId="0" fontId="82" fillId="0" borderId="0" xfId="228" applyFont="1" applyAlignment="1">
      <alignment horizontal="center"/>
    </xf>
    <xf numFmtId="0" fontId="71" fillId="0" borderId="0" xfId="694" applyFont="1" applyAlignment="1">
      <alignment horizontal="center" vertical="center"/>
    </xf>
    <xf numFmtId="0" fontId="154" fillId="0" borderId="0" xfId="0" applyFont="1" applyAlignment="1">
      <alignment horizontal="left" vertical="center"/>
    </xf>
    <xf numFmtId="0" fontId="25" fillId="0" borderId="15" xfId="228" applyFont="1" applyBorder="1" applyAlignment="1">
      <alignment vertical="center" wrapText="1" readingOrder="1"/>
    </xf>
    <xf numFmtId="0" fontId="25" fillId="56" borderId="11" xfId="228" applyFont="1" applyFill="1" applyBorder="1" applyAlignment="1">
      <alignment horizontal="left" vertical="center" wrapText="1" readingOrder="1"/>
    </xf>
    <xf numFmtId="0" fontId="25" fillId="56" borderId="11" xfId="228" applyFont="1" applyFill="1" applyBorder="1" applyAlignment="1">
      <alignment vertical="center" wrapText="1" readingOrder="1"/>
    </xf>
    <xf numFmtId="0" fontId="25" fillId="56" borderId="15" xfId="228" applyFont="1" applyFill="1" applyBorder="1" applyAlignment="1">
      <alignment vertical="center" wrapText="1" readingOrder="1"/>
    </xf>
    <xf numFmtId="0" fontId="25" fillId="0" borderId="0" xfId="228" applyFont="1" applyAlignment="1">
      <alignment horizontal="left"/>
    </xf>
    <xf numFmtId="0" fontId="25" fillId="0" borderId="11" xfId="228" applyFont="1" applyBorder="1" applyAlignment="1">
      <alignment vertical="center" wrapText="1" readingOrder="1"/>
    </xf>
    <xf numFmtId="0" fontId="155" fillId="0" borderId="0" xfId="0" applyFont="1" applyAlignment="1">
      <alignment horizontal="left" vertical="center"/>
    </xf>
    <xf numFmtId="188" fontId="63" fillId="0" borderId="23" xfId="228" applyNumberFormat="1" applyFont="1" applyBorder="1" applyAlignment="1">
      <alignment horizontal="right"/>
    </xf>
    <xf numFmtId="0" fontId="25" fillId="0" borderId="11" xfId="0" applyFont="1" applyBorder="1" applyAlignment="1">
      <alignment horizontal="right" vertical="center" wrapText="1" readingOrder="1"/>
    </xf>
    <xf numFmtId="0" fontId="82" fillId="0" borderId="11" xfId="0" applyFont="1" applyBorder="1" applyAlignment="1">
      <alignment horizontal="left" vertical="center" wrapText="1" readingOrder="1"/>
    </xf>
    <xf numFmtId="49" fontId="25" fillId="0" borderId="11" xfId="0" applyNumberFormat="1" applyFont="1" applyBorder="1" applyAlignment="1">
      <alignment vertical="center" wrapText="1"/>
    </xf>
    <xf numFmtId="0" fontId="127" fillId="0" borderId="0" xfId="0" quotePrefix="1" applyFont="1" applyAlignment="1">
      <alignment horizontal="center" vertical="center"/>
    </xf>
    <xf numFmtId="0" fontId="106" fillId="0" borderId="11" xfId="0" applyFont="1" applyBorder="1">
      <alignment vertical="center"/>
    </xf>
    <xf numFmtId="0" fontId="158" fillId="0" borderId="11" xfId="0" applyFont="1" applyBorder="1" applyAlignment="1">
      <alignment horizontal="center" vertical="center" wrapText="1"/>
    </xf>
    <xf numFmtId="0" fontId="124" fillId="0" borderId="0" xfId="0" applyFont="1">
      <alignment vertical="center"/>
    </xf>
    <xf numFmtId="0" fontId="124" fillId="0" borderId="0" xfId="0" applyFont="1" applyAlignment="1">
      <alignment horizontal="center" vertical="center"/>
    </xf>
    <xf numFmtId="0" fontId="124" fillId="0" borderId="0" xfId="0" applyFont="1" applyAlignment="1">
      <alignment horizontal="left"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88" fillId="0" borderId="0" xfId="0" applyFont="1" applyAlignment="1" applyProtection="1">
      <alignment horizontal="left" vertical="center"/>
      <protection locked="0"/>
    </xf>
    <xf numFmtId="0" fontId="25" fillId="0" borderId="0" xfId="0" quotePrefix="1" applyFont="1" applyProtection="1">
      <alignment vertical="center"/>
      <protection locked="0"/>
    </xf>
    <xf numFmtId="0" fontId="71" fillId="0" borderId="11" xfId="694" applyFont="1" applyBorder="1" applyAlignment="1" applyProtection="1">
      <alignment horizontal="center" vertical="center"/>
      <protection hidden="1"/>
    </xf>
    <xf numFmtId="0" fontId="25" fillId="0" borderId="11" xfId="694" applyFont="1" applyBorder="1" applyAlignment="1" applyProtection="1">
      <alignment horizontal="center" vertical="center"/>
      <protection locked="0"/>
    </xf>
    <xf numFmtId="0" fontId="25" fillId="0" borderId="11" xfId="694" applyFont="1" applyBorder="1" applyAlignment="1" applyProtection="1">
      <alignment vertical="center"/>
      <protection locked="0"/>
    </xf>
    <xf numFmtId="0" fontId="71" fillId="0" borderId="0" xfId="694" applyFont="1" applyAlignment="1" applyProtection="1">
      <alignment horizontal="center" vertical="center"/>
      <protection locked="0"/>
    </xf>
    <xf numFmtId="0" fontId="71" fillId="0" borderId="11" xfId="694" applyFont="1" applyBorder="1" applyAlignment="1" applyProtection="1">
      <alignment horizontal="center" vertical="center"/>
      <protection locked="0"/>
    </xf>
    <xf numFmtId="9" fontId="25" fillId="56" borderId="11" xfId="692" applyFont="1" applyFill="1" applyBorder="1" applyAlignment="1" applyProtection="1">
      <alignment horizontal="center" vertical="center" readingOrder="1"/>
      <protection locked="0"/>
    </xf>
    <xf numFmtId="0" fontId="71" fillId="0" borderId="11" xfId="694" quotePrefix="1" applyFont="1" applyBorder="1" applyAlignment="1" applyProtection="1">
      <alignment horizontal="center" vertical="center"/>
      <protection hidden="1"/>
    </xf>
    <xf numFmtId="14" fontId="25" fillId="0" borderId="11" xfId="694" applyNumberFormat="1" applyFont="1" applyBorder="1" applyAlignment="1" applyProtection="1">
      <alignment horizontal="center" vertical="center"/>
      <protection hidden="1"/>
    </xf>
    <xf numFmtId="0" fontId="25" fillId="0" borderId="11" xfId="694" applyFont="1" applyBorder="1" applyAlignment="1" applyProtection="1">
      <alignment horizontal="center" vertical="center"/>
      <protection hidden="1"/>
    </xf>
    <xf numFmtId="187" fontId="25" fillId="69" borderId="11" xfId="695" applyNumberFormat="1" applyFont="1" applyFill="1" applyBorder="1" applyAlignment="1" applyProtection="1">
      <alignment horizontal="center" vertical="center"/>
      <protection hidden="1"/>
    </xf>
    <xf numFmtId="9" fontId="25" fillId="0" borderId="11" xfId="696" applyFont="1" applyFill="1" applyBorder="1" applyAlignment="1" applyProtection="1">
      <alignment horizontal="center" vertical="center"/>
      <protection hidden="1"/>
    </xf>
    <xf numFmtId="41" fontId="25" fillId="0" borderId="11" xfId="694" applyNumberFormat="1" applyFont="1" applyBorder="1" applyAlignment="1" applyProtection="1">
      <alignment horizontal="center" vertical="center"/>
      <protection hidden="1"/>
    </xf>
    <xf numFmtId="187" fontId="25" fillId="0" borderId="11" xfId="695" applyNumberFormat="1" applyFont="1" applyFill="1" applyBorder="1" applyAlignment="1" applyProtection="1">
      <alignment horizontal="center" vertical="center"/>
      <protection hidden="1"/>
    </xf>
    <xf numFmtId="186" fontId="25" fillId="0" borderId="11" xfId="696" applyNumberFormat="1" applyFont="1" applyFill="1" applyBorder="1" applyAlignment="1" applyProtection="1">
      <alignment horizontal="center" vertical="center"/>
      <protection hidden="1"/>
    </xf>
    <xf numFmtId="186" fontId="25" fillId="0" borderId="11" xfId="694" applyNumberFormat="1" applyFont="1" applyBorder="1" applyAlignment="1" applyProtection="1">
      <alignment horizontal="center" vertical="center"/>
      <protection hidden="1"/>
    </xf>
    <xf numFmtId="1" fontId="25" fillId="0" borderId="11" xfId="696" applyNumberFormat="1" applyFont="1" applyFill="1" applyBorder="1" applyAlignment="1" applyProtection="1">
      <alignment horizontal="center" vertical="center"/>
      <protection hidden="1"/>
    </xf>
    <xf numFmtId="0" fontId="82" fillId="0" borderId="0" xfId="694" applyFont="1" applyAlignment="1" applyProtection="1">
      <alignment horizontal="center" vertical="center"/>
      <protection locked="0"/>
    </xf>
    <xf numFmtId="14" fontId="71" fillId="0" borderId="11" xfId="694" applyNumberFormat="1" applyFont="1" applyBorder="1" applyAlignment="1" applyProtection="1">
      <alignment horizontal="center" vertical="center"/>
      <protection hidden="1"/>
    </xf>
    <xf numFmtId="187" fontId="71" fillId="69" borderId="11" xfId="695" applyNumberFormat="1" applyFont="1" applyFill="1" applyBorder="1" applyAlignment="1" applyProtection="1">
      <alignment horizontal="center" vertical="center"/>
      <protection hidden="1"/>
    </xf>
    <xf numFmtId="9" fontId="71" fillId="0" borderId="11" xfId="696" applyFont="1" applyFill="1" applyBorder="1" applyAlignment="1" applyProtection="1">
      <alignment horizontal="center" vertical="center"/>
      <protection hidden="1"/>
    </xf>
    <xf numFmtId="41" fontId="71" fillId="0" borderId="11" xfId="694" applyNumberFormat="1" applyFont="1" applyBorder="1" applyAlignment="1" applyProtection="1">
      <alignment horizontal="center" vertical="center"/>
      <protection hidden="1"/>
    </xf>
    <xf numFmtId="187" fontId="71" fillId="0" borderId="11" xfId="695" applyNumberFormat="1" applyFont="1" applyFill="1" applyBorder="1" applyAlignment="1" applyProtection="1">
      <alignment horizontal="center" vertical="center"/>
      <protection hidden="1"/>
    </xf>
    <xf numFmtId="186" fontId="71" fillId="0" borderId="11" xfId="696" applyNumberFormat="1" applyFont="1" applyFill="1" applyBorder="1" applyAlignment="1" applyProtection="1">
      <alignment horizontal="center" vertical="center"/>
      <protection hidden="1"/>
    </xf>
    <xf numFmtId="186" fontId="71" fillId="0" borderId="11" xfId="694" applyNumberFormat="1" applyFont="1" applyBorder="1" applyAlignment="1" applyProtection="1">
      <alignment horizontal="center" vertical="center"/>
      <protection hidden="1"/>
    </xf>
    <xf numFmtId="1" fontId="71" fillId="0" borderId="11" xfId="696" applyNumberFormat="1" applyFont="1" applyFill="1" applyBorder="1" applyAlignment="1" applyProtection="1">
      <alignment horizontal="center" vertical="center"/>
      <protection hidden="1"/>
    </xf>
    <xf numFmtId="0" fontId="25" fillId="0" borderId="24" xfId="694" applyFont="1" applyBorder="1" applyAlignment="1" applyProtection="1">
      <alignment vertical="center"/>
      <protection locked="0"/>
    </xf>
    <xf numFmtId="9" fontId="25" fillId="0" borderId="11" xfId="694" applyNumberFormat="1" applyFont="1" applyBorder="1" applyAlignment="1" applyProtection="1">
      <alignment horizontal="center" vertical="center"/>
      <protection locked="0"/>
    </xf>
    <xf numFmtId="0" fontId="25" fillId="0" borderId="0" xfId="694" applyFont="1" applyAlignment="1" applyProtection="1">
      <alignment horizontal="center" vertical="center"/>
      <protection locked="0"/>
    </xf>
    <xf numFmtId="9" fontId="25" fillId="0" borderId="0" xfId="694" applyNumberFormat="1" applyFont="1" applyAlignment="1" applyProtection="1">
      <alignment horizontal="center" vertical="center"/>
      <protection locked="0"/>
    </xf>
    <xf numFmtId="0" fontId="71" fillId="0" borderId="51" xfId="694" applyFont="1" applyBorder="1" applyAlignment="1" applyProtection="1">
      <alignment horizontal="center" vertical="center"/>
      <protection locked="0"/>
    </xf>
    <xf numFmtId="187" fontId="25" fillId="56" borderId="11" xfId="711" applyNumberFormat="1" applyFont="1" applyFill="1" applyBorder="1" applyAlignment="1" applyProtection="1">
      <alignment horizontal="center" vertical="center" wrapText="1" readingOrder="1"/>
      <protection locked="0"/>
    </xf>
    <xf numFmtId="0" fontId="42" fillId="0" borderId="0" xfId="694" applyFont="1" applyAlignment="1" applyProtection="1">
      <alignment horizontal="left" vertical="center"/>
      <protection locked="0"/>
    </xf>
    <xf numFmtId="188" fontId="25" fillId="0" borderId="23" xfId="228" applyNumberFormat="1" applyFont="1" applyBorder="1" applyAlignment="1">
      <alignment horizontal="right" vertical="center"/>
    </xf>
    <xf numFmtId="0" fontId="25" fillId="0" borderId="0" xfId="694" applyFont="1" applyAlignment="1">
      <alignment horizontal="center" vertical="center"/>
    </xf>
    <xf numFmtId="0" fontId="71" fillId="0" borderId="0" xfId="694" applyFont="1" applyAlignment="1" applyProtection="1">
      <alignment horizontal="left" vertical="center"/>
      <protection locked="0"/>
    </xf>
    <xf numFmtId="0" fontId="25" fillId="0" borderId="11" xfId="0" applyFont="1" applyBorder="1" applyAlignment="1">
      <alignment horizontal="right" vertical="center"/>
    </xf>
    <xf numFmtId="0" fontId="78" fillId="0" borderId="0" xfId="0" applyFont="1" applyAlignment="1">
      <alignment horizontal="left" vertical="center"/>
    </xf>
    <xf numFmtId="0" fontId="25" fillId="0" borderId="15" xfId="0" applyFont="1" applyBorder="1" applyAlignment="1">
      <alignment horizontal="center" vertical="center"/>
    </xf>
    <xf numFmtId="0" fontId="88" fillId="0" borderId="11" xfId="0" applyFont="1" applyBorder="1" applyAlignment="1">
      <alignment horizontal="center" vertical="center"/>
    </xf>
    <xf numFmtId="0" fontId="88" fillId="0" borderId="51" xfId="0" applyFont="1" applyBorder="1" applyAlignment="1">
      <alignment horizontal="center" vertical="center"/>
    </xf>
    <xf numFmtId="0" fontId="88" fillId="0" borderId="13" xfId="0" applyFont="1" applyBorder="1" applyAlignment="1">
      <alignment horizontal="center" vertical="center"/>
    </xf>
    <xf numFmtId="0" fontId="88" fillId="0" borderId="51" xfId="0" applyFont="1" applyBorder="1" applyAlignment="1">
      <alignment horizontal="left" vertical="center"/>
    </xf>
    <xf numFmtId="0" fontId="88" fillId="0" borderId="13" xfId="0" applyFont="1" applyBorder="1" applyAlignment="1">
      <alignment horizontal="left" vertical="center"/>
    </xf>
    <xf numFmtId="0" fontId="88" fillId="0" borderId="18" xfId="0" applyFont="1" applyBorder="1" applyAlignment="1">
      <alignment horizontal="center" vertical="center"/>
    </xf>
    <xf numFmtId="0" fontId="88" fillId="0" borderId="18" xfId="0" applyFont="1" applyBorder="1" applyAlignment="1">
      <alignment horizontal="left" vertical="center"/>
    </xf>
    <xf numFmtId="0" fontId="88" fillId="0" borderId="15" xfId="0" applyFont="1" applyBorder="1" applyAlignment="1">
      <alignment horizontal="left" vertical="center"/>
    </xf>
    <xf numFmtId="0" fontId="88" fillId="0" borderId="22" xfId="0" applyFont="1" applyBorder="1" applyAlignment="1">
      <alignment horizontal="left" vertical="center"/>
    </xf>
    <xf numFmtId="0" fontId="88" fillId="0" borderId="24" xfId="0" applyFont="1" applyBorder="1" applyAlignment="1">
      <alignment horizontal="left" vertical="center"/>
    </xf>
    <xf numFmtId="0" fontId="100" fillId="0" borderId="15" xfId="0" applyFont="1" applyBorder="1" applyAlignment="1">
      <alignment horizontal="left" vertical="center"/>
    </xf>
    <xf numFmtId="0" fontId="100" fillId="0" borderId="22" xfId="0" applyFont="1" applyBorder="1" applyAlignment="1">
      <alignment horizontal="left" vertical="center"/>
    </xf>
    <xf numFmtId="0" fontId="100" fillId="0" borderId="24" xfId="0" applyFont="1" applyBorder="1" applyAlignment="1">
      <alignment horizontal="left" vertical="center"/>
    </xf>
    <xf numFmtId="0" fontId="88" fillId="0" borderId="15" xfId="0" applyFont="1" applyBorder="1" applyAlignment="1">
      <alignment horizontal="center" vertical="center"/>
    </xf>
    <xf numFmtId="0" fontId="88" fillId="0" borderId="22" xfId="0" applyFont="1" applyBorder="1" applyAlignment="1">
      <alignment horizontal="center" vertical="center"/>
    </xf>
    <xf numFmtId="0" fontId="88" fillId="0" borderId="24" xfId="0" applyFont="1" applyBorder="1" applyAlignment="1">
      <alignment horizontal="center" vertical="center"/>
    </xf>
    <xf numFmtId="0" fontId="100" fillId="0" borderId="15" xfId="0" applyFont="1" applyBorder="1" applyAlignment="1">
      <alignment horizontal="center" vertical="center"/>
    </xf>
    <xf numFmtId="0" fontId="100" fillId="0" borderId="22" xfId="0" applyFont="1" applyBorder="1" applyAlignment="1">
      <alignment horizontal="center" vertical="center"/>
    </xf>
    <xf numFmtId="0" fontId="100" fillId="0" borderId="24" xfId="0" applyFont="1" applyBorder="1" applyAlignment="1">
      <alignment horizontal="center" vertical="center"/>
    </xf>
    <xf numFmtId="0" fontId="77" fillId="0" borderId="23" xfId="0" applyFont="1" applyBorder="1" applyAlignment="1">
      <alignment horizontal="left" vertical="center"/>
    </xf>
    <xf numFmtId="0" fontId="100" fillId="0" borderId="11" xfId="0" applyFont="1" applyBorder="1" applyAlignment="1">
      <alignment horizontal="center" vertical="center"/>
    </xf>
    <xf numFmtId="0" fontId="100" fillId="0" borderId="51" xfId="0" applyFont="1" applyBorder="1" applyAlignment="1">
      <alignment horizontal="left" vertical="center"/>
    </xf>
    <xf numFmtId="0" fontId="100" fillId="0" borderId="13" xfId="0" applyFont="1" applyBorder="1" applyAlignment="1">
      <alignment horizontal="left" vertical="center"/>
    </xf>
    <xf numFmtId="0" fontId="100" fillId="0" borderId="18" xfId="0" applyFont="1" applyBorder="1" applyAlignment="1">
      <alignment horizontal="left" vertical="center"/>
    </xf>
    <xf numFmtId="0" fontId="122" fillId="0" borderId="11" xfId="0" applyFont="1" applyBorder="1" applyAlignment="1">
      <alignment horizontal="center" vertical="center"/>
    </xf>
    <xf numFmtId="0" fontId="106" fillId="0" borderId="11" xfId="0" applyFont="1" applyBorder="1" applyAlignment="1">
      <alignment horizontal="center" vertical="center"/>
    </xf>
    <xf numFmtId="0" fontId="106" fillId="0" borderId="11" xfId="0" applyFont="1" applyBorder="1" applyAlignment="1">
      <alignment horizontal="left" vertical="center"/>
    </xf>
    <xf numFmtId="0" fontId="106" fillId="0" borderId="11" xfId="0" applyFont="1" applyBorder="1" applyAlignment="1">
      <alignment horizontal="left" vertical="center" wrapText="1"/>
    </xf>
    <xf numFmtId="0" fontId="73" fillId="0" borderId="11" xfId="0" applyFont="1" applyBorder="1" applyAlignment="1">
      <alignment horizontal="center" vertical="center"/>
    </xf>
    <xf numFmtId="0" fontId="73" fillId="0" borderId="11" xfId="0" applyFont="1" applyBorder="1">
      <alignment vertical="center"/>
    </xf>
    <xf numFmtId="0" fontId="25" fillId="60" borderId="11" xfId="0" applyFont="1" applyFill="1" applyBorder="1">
      <alignment vertical="center"/>
    </xf>
    <xf numFmtId="0" fontId="73" fillId="0" borderId="11" xfId="0" applyFont="1" applyBorder="1" applyAlignment="1">
      <alignment vertical="center" wrapText="1"/>
    </xf>
    <xf numFmtId="0" fontId="25" fillId="0" borderId="51" xfId="0" applyFont="1" applyBorder="1" applyAlignment="1">
      <alignment horizontal="justify" vertical="center" wrapText="1"/>
    </xf>
    <xf numFmtId="0" fontId="25" fillId="0" borderId="18" xfId="0" applyFont="1" applyBorder="1" applyAlignment="1">
      <alignment horizontal="justify" vertical="center" wrapText="1"/>
    </xf>
    <xf numFmtId="0" fontId="73" fillId="0" borderId="11" xfId="0" applyFont="1" applyBorder="1" applyAlignment="1">
      <alignment horizontal="justify" vertical="center"/>
    </xf>
    <xf numFmtId="0" fontId="25" fillId="0" borderId="11" xfId="0" applyFont="1" applyBorder="1" applyAlignment="1">
      <alignment horizontal="justify" vertical="center" wrapText="1"/>
    </xf>
    <xf numFmtId="0" fontId="101" fillId="0" borderId="51" xfId="0" applyFont="1" applyBorder="1" applyAlignment="1">
      <alignment horizontal="center" vertical="center" wrapText="1"/>
    </xf>
    <xf numFmtId="0" fontId="113" fillId="0" borderId="13" xfId="0" applyFont="1" applyBorder="1" applyAlignment="1">
      <alignment horizontal="center" vertical="center" wrapText="1"/>
    </xf>
    <xf numFmtId="0" fontId="25" fillId="58" borderId="15" xfId="0"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24" xfId="0" applyFont="1" applyBorder="1" applyAlignment="1">
      <alignment horizontal="center" vertical="center" wrapText="1"/>
    </xf>
    <xf numFmtId="0" fontId="73" fillId="58" borderId="56" xfId="0" applyFont="1" applyFill="1" applyBorder="1" applyAlignment="1">
      <alignment horizontal="center" vertical="center" wrapText="1"/>
    </xf>
    <xf numFmtId="0" fontId="25" fillId="58" borderId="56" xfId="0" applyFont="1" applyFill="1" applyBorder="1" applyAlignment="1">
      <alignment horizontal="center" vertical="center" wrapText="1"/>
    </xf>
    <xf numFmtId="0" fontId="0" fillId="0" borderId="60" xfId="0" applyBorder="1" applyAlignment="1">
      <alignment horizontal="center" vertical="center" wrapText="1"/>
    </xf>
    <xf numFmtId="0" fontId="25" fillId="58" borderId="57" xfId="0" applyFont="1" applyFill="1" applyBorder="1" applyAlignment="1">
      <alignment horizontal="center" vertical="center" wrapText="1"/>
    </xf>
    <xf numFmtId="0" fontId="25" fillId="58" borderId="58" xfId="0" applyFont="1" applyFill="1" applyBorder="1" applyAlignment="1">
      <alignment horizontal="center" vertical="center" wrapText="1"/>
    </xf>
    <xf numFmtId="0" fontId="25" fillId="58" borderId="59" xfId="0" applyFont="1" applyFill="1" applyBorder="1" applyAlignment="1">
      <alignment horizontal="center" vertical="center" wrapText="1"/>
    </xf>
    <xf numFmtId="0" fontId="25" fillId="58" borderId="51" xfId="0" applyFont="1" applyFill="1" applyBorder="1" applyAlignment="1">
      <alignment horizontal="center" vertical="center" wrapText="1"/>
    </xf>
    <xf numFmtId="0" fontId="25" fillId="58" borderId="13" xfId="0" applyFont="1" applyFill="1" applyBorder="1" applyAlignment="1">
      <alignment horizontal="center" vertical="center" wrapText="1"/>
    </xf>
    <xf numFmtId="0" fontId="25" fillId="58" borderId="18" xfId="0" applyFont="1" applyFill="1" applyBorder="1" applyAlignment="1">
      <alignment horizontal="center" vertical="center" wrapText="1"/>
    </xf>
    <xf numFmtId="0" fontId="25" fillId="58" borderId="61" xfId="0" applyFont="1" applyFill="1" applyBorder="1" applyAlignment="1">
      <alignment horizontal="left" vertical="center" wrapText="1"/>
    </xf>
    <xf numFmtId="0" fontId="25" fillId="0" borderId="61" xfId="0" applyFont="1" applyBorder="1" applyAlignment="1">
      <alignment horizontal="left" vertical="center" wrapText="1"/>
    </xf>
    <xf numFmtId="0" fontId="25" fillId="58" borderId="62" xfId="0" applyFont="1" applyFill="1" applyBorder="1" applyAlignment="1">
      <alignment horizontal="center" vertical="center" wrapText="1"/>
    </xf>
    <xf numFmtId="0" fontId="25" fillId="58" borderId="27" xfId="0" applyFont="1" applyFill="1" applyBorder="1" applyAlignment="1">
      <alignment horizontal="center" vertical="center" wrapText="1"/>
    </xf>
    <xf numFmtId="0" fontId="25" fillId="58" borderId="63" xfId="0" applyFont="1" applyFill="1" applyBorder="1" applyAlignment="1">
      <alignment horizontal="center" vertical="center" wrapText="1"/>
    </xf>
    <xf numFmtId="0" fontId="25" fillId="58" borderId="25" xfId="0" applyFont="1" applyFill="1" applyBorder="1" applyAlignment="1">
      <alignment horizontal="center" vertical="center" wrapText="1"/>
    </xf>
    <xf numFmtId="0" fontId="25" fillId="58" borderId="64" xfId="0" applyFont="1" applyFill="1" applyBorder="1" applyAlignment="1">
      <alignment horizontal="center" vertical="center" wrapText="1"/>
    </xf>
    <xf numFmtId="0" fontId="25" fillId="58" borderId="26" xfId="0" applyFont="1" applyFill="1" applyBorder="1" applyAlignment="1">
      <alignment horizontal="center" vertical="center" wrapText="1"/>
    </xf>
    <xf numFmtId="0" fontId="25" fillId="58" borderId="51" xfId="0" applyFont="1" applyFill="1" applyBorder="1" applyAlignment="1">
      <alignment horizontal="left" vertical="center" wrapText="1"/>
    </xf>
    <xf numFmtId="0" fontId="25" fillId="58" borderId="13" xfId="0" applyFont="1" applyFill="1" applyBorder="1" applyAlignment="1">
      <alignment horizontal="left" vertical="center" wrapText="1"/>
    </xf>
    <xf numFmtId="0" fontId="25" fillId="58" borderId="18" xfId="0" applyFont="1" applyFill="1" applyBorder="1" applyAlignment="1">
      <alignment horizontal="left" vertical="center" wrapText="1"/>
    </xf>
    <xf numFmtId="0" fontId="78" fillId="57" borderId="21" xfId="0" applyFont="1" applyFill="1" applyBorder="1" applyAlignment="1">
      <alignment horizontal="left" vertical="center" wrapText="1"/>
    </xf>
    <xf numFmtId="0" fontId="78" fillId="57" borderId="1" xfId="0" applyFont="1" applyFill="1" applyBorder="1" applyAlignment="1">
      <alignment horizontal="left" vertical="center" wrapText="1"/>
    </xf>
    <xf numFmtId="0" fontId="78" fillId="57" borderId="19" xfId="0" applyFont="1" applyFill="1" applyBorder="1" applyAlignment="1">
      <alignment horizontal="left" vertical="center" wrapText="1"/>
    </xf>
    <xf numFmtId="0" fontId="25" fillId="57" borderId="51" xfId="0" applyFont="1" applyFill="1" applyBorder="1" applyAlignment="1">
      <alignment horizontal="justify" vertical="center" wrapText="1"/>
    </xf>
    <xf numFmtId="0" fontId="25" fillId="57" borderId="13" xfId="0" applyFont="1" applyFill="1" applyBorder="1" applyAlignment="1">
      <alignment horizontal="justify" vertical="center" wrapText="1"/>
    </xf>
    <xf numFmtId="0" fontId="25" fillId="57" borderId="18" xfId="0" applyFont="1" applyFill="1" applyBorder="1" applyAlignment="1">
      <alignment horizontal="justify" vertical="center" wrapText="1"/>
    </xf>
    <xf numFmtId="0" fontId="25" fillId="58" borderId="51" xfId="0" applyFont="1" applyFill="1" applyBorder="1" applyAlignment="1">
      <alignment horizontal="justify" vertical="center" wrapText="1"/>
    </xf>
    <xf numFmtId="0" fontId="25" fillId="0" borderId="13" xfId="0" applyFont="1" applyBorder="1" applyAlignment="1">
      <alignment horizontal="justify" vertical="center" wrapText="1"/>
    </xf>
    <xf numFmtId="0" fontId="63" fillId="0" borderId="11" xfId="0" applyFont="1" applyBorder="1" applyAlignment="1">
      <alignment horizontal="center" vertical="center" wrapText="1"/>
    </xf>
    <xf numFmtId="0" fontId="25" fillId="0" borderId="51" xfId="703" applyFont="1" applyBorder="1" applyAlignment="1">
      <alignment horizontal="center" vertical="center"/>
    </xf>
    <xf numFmtId="0" fontId="25" fillId="0" borderId="18" xfId="703" applyFont="1" applyBorder="1" applyAlignment="1">
      <alignment horizontal="center" vertical="center"/>
    </xf>
    <xf numFmtId="0" fontId="25" fillId="0" borderId="11" xfId="0" applyFont="1" applyBorder="1" applyAlignment="1">
      <alignment horizontal="center" vertical="center"/>
    </xf>
    <xf numFmtId="0" fontId="25" fillId="0" borderId="15" xfId="703" applyFont="1" applyBorder="1" applyAlignment="1">
      <alignment horizontal="center" vertical="center" wrapText="1"/>
    </xf>
    <xf numFmtId="0" fontId="25" fillId="0" borderId="15" xfId="703" applyFont="1" applyBorder="1" applyAlignment="1">
      <alignment horizontal="left" vertical="center"/>
    </xf>
    <xf numFmtId="0" fontId="25" fillId="0" borderId="22" xfId="703" applyFont="1" applyBorder="1" applyAlignment="1">
      <alignment horizontal="left" vertical="center"/>
    </xf>
    <xf numFmtId="0" fontId="25" fillId="0" borderId="24" xfId="703" applyFont="1" applyBorder="1" applyAlignment="1">
      <alignment horizontal="left" vertical="center"/>
    </xf>
    <xf numFmtId="0" fontId="25" fillId="0" borderId="13" xfId="703" applyFont="1" applyBorder="1" applyAlignment="1">
      <alignment horizontal="center" vertical="center"/>
    </xf>
    <xf numFmtId="0" fontId="96" fillId="0" borderId="0" xfId="703" applyFont="1" applyAlignment="1">
      <alignment horizontal="left" vertical="center"/>
    </xf>
    <xf numFmtId="0" fontId="65" fillId="0" borderId="0" xfId="703" applyFont="1" applyAlignment="1">
      <alignment horizontal="left" vertical="center"/>
    </xf>
    <xf numFmtId="0" fontId="81" fillId="0" borderId="51" xfId="703" applyFont="1" applyBorder="1" applyAlignment="1">
      <alignment horizontal="center" vertical="center"/>
    </xf>
    <xf numFmtId="0" fontId="0" fillId="0" borderId="18" xfId="0" applyBorder="1" applyAlignment="1">
      <alignment horizontal="center" vertical="center"/>
    </xf>
    <xf numFmtId="0" fontId="63" fillId="0" borderId="51"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51" xfId="0" applyFont="1" applyBorder="1" applyAlignment="1">
      <alignment horizontal="center" vertical="center"/>
    </xf>
    <xf numFmtId="0" fontId="63" fillId="0" borderId="13" xfId="0" applyFont="1" applyBorder="1" applyAlignment="1">
      <alignment horizontal="center" vertical="center"/>
    </xf>
    <xf numFmtId="0" fontId="63" fillId="0" borderId="11" xfId="0" applyFont="1" applyBorder="1" applyAlignment="1">
      <alignment horizontal="center" vertical="center"/>
    </xf>
    <xf numFmtId="0" fontId="101" fillId="0" borderId="11" xfId="0" applyFont="1" applyBorder="1" applyAlignment="1">
      <alignment horizontal="center" vertical="center" wrapText="1"/>
    </xf>
    <xf numFmtId="193" fontId="25" fillId="0" borderId="11" xfId="206" quotePrefix="1" applyNumberFormat="1" applyFont="1" applyBorder="1" applyAlignment="1">
      <alignment horizontal="center" vertical="center" wrapText="1"/>
    </xf>
    <xf numFmtId="193" fontId="25" fillId="0" borderId="16" xfId="206" quotePrefix="1" applyNumberFormat="1" applyFont="1" applyBorder="1" applyAlignment="1">
      <alignment horizontal="center" vertical="center" wrapText="1"/>
    </xf>
    <xf numFmtId="0" fontId="25" fillId="0" borderId="69" xfId="206" applyFont="1" applyBorder="1" applyAlignment="1">
      <alignment horizontal="center" vertical="center" wrapText="1"/>
    </xf>
    <xf numFmtId="0" fontId="25" fillId="0" borderId="70" xfId="206" applyFont="1" applyBorder="1" applyAlignment="1">
      <alignment horizontal="center" vertical="center" wrapText="1"/>
    </xf>
    <xf numFmtId="0" fontId="25" fillId="0" borderId="74" xfId="206" applyFont="1" applyBorder="1" applyAlignment="1">
      <alignment horizontal="center" vertical="center" wrapText="1"/>
    </xf>
    <xf numFmtId="0" fontId="25" fillId="59" borderId="54" xfId="206" applyFont="1" applyFill="1" applyBorder="1" applyAlignment="1">
      <alignment horizontal="center" vertical="center"/>
    </xf>
    <xf numFmtId="0" fontId="25" fillId="59" borderId="46" xfId="206" applyFont="1" applyFill="1" applyBorder="1" applyAlignment="1">
      <alignment horizontal="center" vertical="center"/>
    </xf>
    <xf numFmtId="0" fontId="25" fillId="59" borderId="55" xfId="206" applyFont="1" applyFill="1" applyBorder="1" applyAlignment="1">
      <alignment horizontal="center" vertical="center"/>
    </xf>
    <xf numFmtId="193" fontId="25" fillId="67" borderId="49" xfId="206" quotePrefix="1" applyNumberFormat="1" applyFont="1" applyFill="1" applyBorder="1" applyAlignment="1">
      <alignment horizontal="center" vertical="center" wrapText="1"/>
    </xf>
    <xf numFmtId="193" fontId="25" fillId="67" borderId="18" xfId="206" quotePrefix="1" applyNumberFormat="1" applyFont="1" applyFill="1" applyBorder="1" applyAlignment="1">
      <alignment horizontal="center" vertical="center" wrapText="1"/>
    </xf>
    <xf numFmtId="193" fontId="25" fillId="67" borderId="50" xfId="206" quotePrefix="1" applyNumberFormat="1" applyFont="1" applyFill="1" applyBorder="1" applyAlignment="1">
      <alignment horizontal="center" vertical="center" wrapText="1"/>
    </xf>
    <xf numFmtId="193" fontId="25" fillId="62" borderId="49" xfId="206" quotePrefix="1" applyNumberFormat="1" applyFont="1" applyFill="1" applyBorder="1" applyAlignment="1">
      <alignment horizontal="center" vertical="center" wrapText="1"/>
    </xf>
    <xf numFmtId="193" fontId="25" fillId="62" borderId="18" xfId="206" quotePrefix="1" applyNumberFormat="1" applyFont="1" applyFill="1" applyBorder="1" applyAlignment="1">
      <alignment horizontal="center" vertical="center" wrapText="1"/>
    </xf>
    <xf numFmtId="193" fontId="25" fillId="62" borderId="50" xfId="206" quotePrefix="1" applyNumberFormat="1" applyFont="1" applyFill="1" applyBorder="1" applyAlignment="1">
      <alignment horizontal="center" vertical="center" wrapText="1"/>
    </xf>
    <xf numFmtId="193" fontId="25" fillId="0" borderId="72" xfId="206" quotePrefix="1" applyNumberFormat="1" applyFont="1" applyBorder="1" applyAlignment="1">
      <alignment horizontal="center" vertical="center" wrapText="1"/>
    </xf>
    <xf numFmtId="193" fontId="25" fillId="0" borderId="73" xfId="206" quotePrefix="1" applyNumberFormat="1" applyFont="1" applyBorder="1" applyAlignment="1">
      <alignment horizontal="center" vertical="center" wrapText="1"/>
    </xf>
    <xf numFmtId="193" fontId="25" fillId="0" borderId="75" xfId="206" quotePrefix="1" applyNumberFormat="1" applyFont="1" applyBorder="1" applyAlignment="1">
      <alignment horizontal="center" vertical="center" wrapText="1"/>
    </xf>
    <xf numFmtId="193" fontId="25" fillId="0" borderId="48" xfId="206" quotePrefix="1" applyNumberFormat="1" applyFont="1" applyBorder="1" applyAlignment="1">
      <alignment horizontal="center" vertical="center" wrapText="1"/>
    </xf>
    <xf numFmtId="193" fontId="25" fillId="0" borderId="70" xfId="206" quotePrefix="1" applyNumberFormat="1" applyFont="1" applyBorder="1" applyAlignment="1">
      <alignment horizontal="center" vertical="center" wrapText="1"/>
    </xf>
    <xf numFmtId="193" fontId="25" fillId="0" borderId="74" xfId="206" quotePrefix="1" applyNumberFormat="1" applyFont="1" applyBorder="1" applyAlignment="1">
      <alignment horizontal="center" vertical="center" wrapText="1"/>
    </xf>
    <xf numFmtId="0" fontId="25" fillId="65" borderId="65" xfId="206" applyFont="1" applyFill="1" applyBorder="1" applyAlignment="1">
      <alignment horizontal="center" vertical="center"/>
    </xf>
    <xf numFmtId="0" fontId="25" fillId="65" borderId="76" xfId="206" applyFont="1" applyFill="1" applyBorder="1" applyAlignment="1">
      <alignment horizontal="center" vertical="center"/>
    </xf>
    <xf numFmtId="193" fontId="25" fillId="0" borderId="77" xfId="206" quotePrefix="1" applyNumberFormat="1" applyFont="1" applyBorder="1" applyAlignment="1">
      <alignment horizontal="center" vertical="center" wrapText="1"/>
    </xf>
    <xf numFmtId="193" fontId="25" fillId="0" borderId="68" xfId="206" quotePrefix="1" applyNumberFormat="1" applyFont="1" applyBorder="1" applyAlignment="1">
      <alignment horizontal="center" vertical="center" wrapText="1"/>
    </xf>
    <xf numFmtId="193" fontId="25" fillId="0" borderId="67" xfId="206" quotePrefix="1" applyNumberFormat="1" applyFont="1" applyBorder="1" applyAlignment="1">
      <alignment horizontal="center" vertical="center" wrapText="1"/>
    </xf>
    <xf numFmtId="0" fontId="25" fillId="62" borderId="78" xfId="245" applyFont="1" applyFill="1" applyBorder="1" applyAlignment="1">
      <alignment horizontal="center" vertical="center"/>
    </xf>
    <xf numFmtId="0" fontId="25" fillId="62" borderId="23" xfId="245" applyFont="1" applyFill="1" applyBorder="1" applyAlignment="1">
      <alignment horizontal="center" vertical="center"/>
    </xf>
    <xf numFmtId="0" fontId="25" fillId="62" borderId="72" xfId="245" applyFont="1" applyFill="1" applyBorder="1" applyAlignment="1">
      <alignment horizontal="center" vertical="center"/>
    </xf>
    <xf numFmtId="0" fontId="25" fillId="66" borderId="78" xfId="245" applyFont="1" applyFill="1" applyBorder="1" applyAlignment="1">
      <alignment horizontal="center" vertical="center"/>
    </xf>
    <xf numFmtId="0" fontId="25" fillId="66" borderId="23" xfId="245" applyFont="1" applyFill="1" applyBorder="1" applyAlignment="1">
      <alignment horizontal="center" vertical="center"/>
    </xf>
    <xf numFmtId="0" fontId="25" fillId="66" borderId="72" xfId="245" applyFont="1" applyFill="1" applyBorder="1" applyAlignment="1">
      <alignment horizontal="center" vertical="center"/>
    </xf>
    <xf numFmtId="0" fontId="25" fillId="0" borderId="68" xfId="247" applyFont="1" applyBorder="1" applyAlignment="1">
      <alignment horizontal="center" vertical="center"/>
    </xf>
    <xf numFmtId="0" fontId="25" fillId="0" borderId="67" xfId="247" applyFont="1" applyBorder="1" applyAlignment="1">
      <alignment horizontal="center" vertical="center"/>
    </xf>
    <xf numFmtId="193" fontId="25" fillId="0" borderId="53" xfId="206" quotePrefix="1" applyNumberFormat="1" applyFont="1" applyBorder="1" applyAlignment="1">
      <alignment horizontal="center" vertical="center" wrapText="1"/>
    </xf>
    <xf numFmtId="193" fontId="25" fillId="0" borderId="22" xfId="206" quotePrefix="1" applyNumberFormat="1" applyFont="1" applyBorder="1" applyAlignment="1">
      <alignment horizontal="center" vertical="center" wrapText="1"/>
    </xf>
    <xf numFmtId="193" fontId="25" fillId="0" borderId="24" xfId="206" quotePrefix="1" applyNumberFormat="1" applyFont="1" applyBorder="1" applyAlignment="1">
      <alignment horizontal="center" vertical="center" wrapText="1"/>
    </xf>
    <xf numFmtId="193" fontId="25" fillId="0" borderId="15" xfId="206" quotePrefix="1" applyNumberFormat="1" applyFont="1" applyBorder="1" applyAlignment="1">
      <alignment horizontal="center" vertical="center" wrapText="1"/>
    </xf>
    <xf numFmtId="193" fontId="25" fillId="0" borderId="17" xfId="206" quotePrefix="1" applyNumberFormat="1" applyFont="1" applyBorder="1" applyAlignment="1">
      <alignment horizontal="center" vertical="center" wrapText="1"/>
    </xf>
    <xf numFmtId="193" fontId="25" fillId="0" borderId="44" xfId="206" quotePrefix="1" applyNumberFormat="1" applyFont="1" applyBorder="1" applyAlignment="1">
      <alignment horizontal="center" vertical="center" wrapText="1"/>
    </xf>
    <xf numFmtId="193" fontId="25" fillId="0" borderId="45" xfId="206" quotePrefix="1" applyNumberFormat="1" applyFont="1" applyBorder="1" applyAlignment="1">
      <alignment horizontal="center" vertical="center" wrapText="1"/>
    </xf>
    <xf numFmtId="0" fontId="82" fillId="0" borderId="11" xfId="0" applyFont="1" applyBorder="1" applyAlignment="1">
      <alignment horizontal="center" vertical="center" wrapText="1"/>
    </xf>
    <xf numFmtId="0" fontId="127" fillId="0" borderId="0" xfId="0" quotePrefix="1" applyFont="1" applyAlignment="1">
      <alignment horizontal="center" vertical="center"/>
    </xf>
    <xf numFmtId="0" fontId="25" fillId="0" borderId="5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5" xfId="0" applyFont="1" applyBorder="1" applyAlignment="1">
      <alignment horizontal="center" vertical="center"/>
    </xf>
    <xf numFmtId="0" fontId="25" fillId="0" borderId="22" xfId="0" applyFont="1" applyBorder="1" applyAlignment="1">
      <alignment horizontal="center" vertical="center"/>
    </xf>
    <xf numFmtId="0" fontId="25" fillId="0" borderId="24" xfId="0" applyFont="1" applyBorder="1" applyAlignment="1">
      <alignment horizontal="center" vertical="center"/>
    </xf>
    <xf numFmtId="0" fontId="0" fillId="0" borderId="11" xfId="0" applyBorder="1" applyAlignment="1">
      <alignment horizontal="center" vertical="center"/>
    </xf>
    <xf numFmtId="0" fontId="25" fillId="0" borderId="11" xfId="0" applyFont="1" applyBorder="1" applyAlignment="1">
      <alignment horizontal="center" vertical="center" wrapText="1"/>
    </xf>
    <xf numFmtId="0" fontId="82" fillId="0" borderId="51" xfId="0" applyFont="1" applyBorder="1" applyAlignment="1">
      <alignment horizontal="center" vertical="center" wrapText="1"/>
    </xf>
    <xf numFmtId="0" fontId="82" fillId="0" borderId="18" xfId="0" applyFont="1" applyBorder="1" applyAlignment="1">
      <alignment horizontal="center" vertical="center" wrapText="1"/>
    </xf>
    <xf numFmtId="0" fontId="73" fillId="0" borderId="27"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11" xfId="0" applyFont="1" applyBorder="1" applyAlignment="1">
      <alignment horizontal="center" vertical="center" wrapText="1"/>
    </xf>
    <xf numFmtId="0" fontId="25" fillId="0" borderId="101" xfId="703" applyFont="1" applyBorder="1" applyAlignment="1">
      <alignment horizontal="center" vertical="center" wrapText="1"/>
    </xf>
    <xf numFmtId="0" fontId="25" fillId="0" borderId="50" xfId="703" applyFont="1" applyBorder="1" applyAlignment="1">
      <alignment horizontal="center" vertical="center" wrapText="1"/>
    </xf>
    <xf numFmtId="194" fontId="25" fillId="60" borderId="53" xfId="690" applyNumberFormat="1" applyFont="1" applyFill="1" applyBorder="1" applyAlignment="1">
      <alignment horizontal="center" vertical="center"/>
    </xf>
    <xf numFmtId="194" fontId="25" fillId="60" borderId="22" xfId="690" applyNumberFormat="1" applyFont="1" applyFill="1" applyBorder="1" applyAlignment="1">
      <alignment horizontal="center" vertical="center"/>
    </xf>
    <xf numFmtId="194" fontId="25" fillId="60" borderId="73" xfId="690" applyNumberFormat="1" applyFont="1" applyFill="1" applyBorder="1" applyAlignment="1">
      <alignment horizontal="center" vertical="center"/>
    </xf>
    <xf numFmtId="194" fontId="25" fillId="60" borderId="98" xfId="0" applyNumberFormat="1" applyFont="1" applyFill="1" applyBorder="1" applyAlignment="1">
      <alignment horizontal="center" vertical="center"/>
    </xf>
    <xf numFmtId="194" fontId="25" fillId="60" borderId="28" xfId="0" applyNumberFormat="1" applyFont="1" applyFill="1" applyBorder="1" applyAlignment="1">
      <alignment horizontal="center" vertical="center"/>
    </xf>
    <xf numFmtId="0" fontId="25" fillId="0" borderId="29" xfId="703" applyFont="1" applyBorder="1" applyAlignment="1">
      <alignment horizontal="center" vertical="center"/>
    </xf>
    <xf numFmtId="0" fontId="25" fillId="0" borderId="41" xfId="703" applyFont="1" applyBorder="1" applyAlignment="1">
      <alignment horizontal="center" vertical="center"/>
    </xf>
    <xf numFmtId="0" fontId="25" fillId="0" borderId="71" xfId="703" applyFont="1" applyBorder="1" applyAlignment="1">
      <alignment horizontal="center" vertical="center"/>
    </xf>
    <xf numFmtId="0" fontId="25" fillId="0" borderId="52" xfId="703" applyFont="1" applyBorder="1" applyAlignment="1">
      <alignment horizontal="center" vertical="center"/>
    </xf>
    <xf numFmtId="0" fontId="25" fillId="0" borderId="47" xfId="703" applyFont="1" applyBorder="1" applyAlignment="1">
      <alignment horizontal="center" vertical="center"/>
    </xf>
    <xf numFmtId="0" fontId="25" fillId="0" borderId="79" xfId="703" applyFont="1" applyBorder="1" applyAlignment="1">
      <alignment horizontal="center" vertical="center"/>
    </xf>
    <xf numFmtId="0" fontId="25" fillId="0" borderId="100" xfId="703" applyFont="1" applyBorder="1" applyAlignment="1">
      <alignment horizontal="center" vertical="center" wrapText="1"/>
    </xf>
    <xf numFmtId="0" fontId="25" fillId="0" borderId="49" xfId="703" applyFont="1" applyBorder="1" applyAlignment="1">
      <alignment horizontal="center" vertical="center" wrapText="1"/>
    </xf>
    <xf numFmtId="0" fontId="25" fillId="0" borderId="29" xfId="703" applyFont="1" applyBorder="1" applyAlignment="1">
      <alignment horizontal="center" vertical="center" wrapText="1"/>
    </xf>
    <xf numFmtId="0" fontId="25" fillId="0" borderId="71" xfId="703" applyFont="1" applyBorder="1" applyAlignment="1">
      <alignment horizontal="center" vertical="center" wrapText="1"/>
    </xf>
    <xf numFmtId="0" fontId="25" fillId="0" borderId="51" xfId="0" applyFont="1" applyBorder="1" applyAlignment="1">
      <alignment horizontal="center" vertical="center"/>
    </xf>
    <xf numFmtId="0" fontId="25" fillId="0" borderId="18" xfId="0" applyFont="1" applyBorder="1" applyAlignment="1">
      <alignment horizontal="center" vertical="center"/>
    </xf>
    <xf numFmtId="0" fontId="25" fillId="0" borderId="51" xfId="0" applyFont="1" applyBorder="1" applyAlignment="1">
      <alignment horizontal="center" vertical="center" wrapText="1" readingOrder="1"/>
    </xf>
    <xf numFmtId="0" fontId="25" fillId="0" borderId="18" xfId="0" applyFont="1" applyBorder="1" applyAlignment="1">
      <alignment horizontal="center" vertical="center" wrapText="1" readingOrder="1"/>
    </xf>
    <xf numFmtId="49" fontId="25" fillId="0" borderId="51" xfId="0" applyNumberFormat="1" applyFont="1" applyBorder="1" applyAlignment="1">
      <alignment horizontal="center" vertical="center" wrapText="1" readingOrder="1"/>
    </xf>
    <xf numFmtId="49" fontId="25" fillId="0" borderId="18" xfId="0" applyNumberFormat="1" applyFont="1" applyBorder="1" applyAlignment="1">
      <alignment horizontal="center" vertical="center" wrapText="1" readingOrder="1"/>
    </xf>
    <xf numFmtId="49" fontId="78" fillId="0" borderId="51" xfId="0" applyNumberFormat="1" applyFont="1" applyBorder="1" applyAlignment="1">
      <alignment horizontal="center" vertical="center" wrapText="1" readingOrder="1"/>
    </xf>
    <xf numFmtId="0" fontId="78" fillId="0" borderId="11" xfId="0" applyFont="1" applyBorder="1" applyAlignment="1">
      <alignment horizontal="left" vertical="center" wrapText="1" readingOrder="1"/>
    </xf>
    <xf numFmtId="0" fontId="25" fillId="0" borderId="11" xfId="0" applyFont="1" applyBorder="1" applyAlignment="1">
      <alignment horizontal="left" vertical="center" wrapText="1" readingOrder="1"/>
    </xf>
    <xf numFmtId="0" fontId="25" fillId="60" borderId="51" xfId="0" applyFont="1" applyFill="1" applyBorder="1" applyAlignment="1">
      <alignment horizontal="center" vertical="center"/>
    </xf>
    <xf numFmtId="0" fontId="25" fillId="60" borderId="13" xfId="0" applyFont="1" applyFill="1" applyBorder="1" applyAlignment="1">
      <alignment horizontal="center" vertical="center"/>
    </xf>
    <xf numFmtId="0" fontId="25" fillId="60" borderId="18" xfId="0" applyFont="1" applyFill="1" applyBorder="1" applyAlignment="1">
      <alignment horizontal="center" vertical="center"/>
    </xf>
    <xf numFmtId="0" fontId="73" fillId="0" borderId="15" xfId="0" applyFont="1" applyBorder="1" applyAlignment="1">
      <alignment horizontal="center" vertical="center"/>
    </xf>
    <xf numFmtId="0" fontId="25" fillId="0" borderId="2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1" xfId="0" applyFont="1" applyBorder="1" applyAlignment="1">
      <alignment horizontal="center" vertical="center"/>
    </xf>
    <xf numFmtId="0" fontId="25" fillId="0" borderId="27" xfId="0" applyFont="1" applyBorder="1" applyAlignment="1">
      <alignment horizontal="center"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194" fontId="25" fillId="60" borderId="51" xfId="690" applyNumberFormat="1" applyFont="1" applyFill="1" applyBorder="1" applyAlignment="1">
      <alignment horizontal="center" vertical="center"/>
    </xf>
    <xf numFmtId="194" fontId="25" fillId="60" borderId="13" xfId="690" applyNumberFormat="1" applyFont="1" applyFill="1" applyBorder="1" applyAlignment="1">
      <alignment horizontal="center" vertical="center"/>
    </xf>
    <xf numFmtId="194" fontId="25" fillId="60" borderId="18" xfId="690" applyNumberFormat="1" applyFont="1" applyFill="1" applyBorder="1" applyAlignment="1">
      <alignment horizontal="center" vertical="center"/>
    </xf>
    <xf numFmtId="0" fontId="113" fillId="56" borderId="11" xfId="0" applyFont="1" applyFill="1" applyBorder="1" applyAlignment="1">
      <alignment horizontal="center" vertical="center" wrapText="1" readingOrder="1"/>
    </xf>
    <xf numFmtId="0" fontId="113" fillId="0" borderId="0" xfId="0" applyFont="1" applyAlignment="1">
      <alignment horizontal="left" vertical="center" readingOrder="1"/>
    </xf>
    <xf numFmtId="0" fontId="139" fillId="0" borderId="0" xfId="0" applyFont="1" applyAlignment="1">
      <alignment horizontal="left" vertical="center" readingOrder="1"/>
    </xf>
    <xf numFmtId="0" fontId="113" fillId="56" borderId="15" xfId="0" applyFont="1" applyFill="1" applyBorder="1" applyAlignment="1">
      <alignment horizontal="center" vertical="center"/>
    </xf>
    <xf numFmtId="0" fontId="113" fillId="56" borderId="22" xfId="0" applyFont="1" applyFill="1" applyBorder="1" applyAlignment="1">
      <alignment horizontal="center" vertical="center"/>
    </xf>
    <xf numFmtId="0" fontId="113" fillId="56" borderId="24" xfId="0" applyFont="1" applyFill="1" applyBorder="1" applyAlignment="1">
      <alignment horizontal="center" vertical="center"/>
    </xf>
    <xf numFmtId="0" fontId="78" fillId="0" borderId="83" xfId="0" applyFont="1" applyBorder="1" applyAlignment="1">
      <alignment horizontal="left" vertical="center" wrapText="1" readingOrder="1"/>
    </xf>
    <xf numFmtId="0" fontId="25" fillId="0" borderId="89" xfId="0" applyFont="1" applyBorder="1" applyAlignment="1">
      <alignment horizontal="left" vertical="center" wrapText="1" readingOrder="1"/>
    </xf>
    <xf numFmtId="0" fontId="25" fillId="0" borderId="84" xfId="0" applyFont="1" applyBorder="1" applyAlignment="1">
      <alignment horizontal="center" vertical="center" wrapText="1" readingOrder="1"/>
    </xf>
    <xf numFmtId="0" fontId="25" fillId="0" borderId="85" xfId="0" applyFont="1" applyBorder="1" applyAlignment="1">
      <alignment horizontal="center" vertical="center" wrapText="1" readingOrder="1"/>
    </xf>
    <xf numFmtId="0" fontId="25" fillId="0" borderId="93" xfId="0" applyFont="1" applyBorder="1" applyAlignment="1">
      <alignment horizontal="center" vertical="center" wrapText="1" readingOrder="1"/>
    </xf>
    <xf numFmtId="0" fontId="73" fillId="0" borderId="84" xfId="0" applyFont="1" applyBorder="1" applyAlignment="1">
      <alignment horizontal="center" vertical="center" wrapText="1" readingOrder="1"/>
    </xf>
    <xf numFmtId="0" fontId="73" fillId="0" borderId="85" xfId="0" applyFont="1" applyBorder="1" applyAlignment="1">
      <alignment horizontal="center" vertical="center" wrapText="1" readingOrder="1"/>
    </xf>
    <xf numFmtId="0" fontId="73" fillId="0" borderId="93" xfId="0" applyFont="1" applyBorder="1" applyAlignment="1">
      <alignment horizontal="center" vertical="center" wrapText="1" readingOrder="1"/>
    </xf>
    <xf numFmtId="0" fontId="25" fillId="56" borderId="83" xfId="0" applyFont="1" applyFill="1" applyBorder="1" applyAlignment="1">
      <alignment horizontal="center" vertical="center" wrapText="1" readingOrder="1"/>
    </xf>
    <xf numFmtId="0" fontId="25" fillId="56" borderId="88" xfId="0" applyFont="1" applyFill="1" applyBorder="1" applyAlignment="1">
      <alignment vertical="center" wrapText="1"/>
    </xf>
    <xf numFmtId="0" fontId="25" fillId="56" borderId="89" xfId="0" applyFont="1" applyFill="1" applyBorder="1" applyAlignment="1">
      <alignment vertical="center" wrapText="1"/>
    </xf>
    <xf numFmtId="0" fontId="25" fillId="0" borderId="83" xfId="0" applyFont="1" applyBorder="1" applyAlignment="1">
      <alignment horizontal="center" vertical="center" wrapText="1" readingOrder="1"/>
    </xf>
    <xf numFmtId="0" fontId="25" fillId="0" borderId="88" xfId="0" applyFont="1" applyBorder="1" applyAlignment="1">
      <alignment horizontal="center" vertical="center" wrapText="1" readingOrder="1"/>
    </xf>
    <xf numFmtId="0" fontId="25" fillId="0" borderId="89" xfId="0" applyFont="1" applyBorder="1" applyAlignment="1">
      <alignment horizontal="center" vertical="center" wrapText="1" readingOrder="1"/>
    </xf>
    <xf numFmtId="0" fontId="25" fillId="0" borderId="90" xfId="0" applyFont="1" applyBorder="1" applyAlignment="1">
      <alignment horizontal="center" vertical="center" wrapText="1" readingOrder="1"/>
    </xf>
    <xf numFmtId="0" fontId="25" fillId="0" borderId="86" xfId="0" applyFont="1" applyBorder="1" applyAlignment="1">
      <alignment horizontal="center" vertical="center" wrapText="1" readingOrder="1"/>
    </xf>
    <xf numFmtId="0" fontId="25" fillId="0" borderId="95" xfId="0" applyFont="1" applyBorder="1" applyAlignment="1">
      <alignment horizontal="center" vertical="center" wrapText="1" readingOrder="1"/>
    </xf>
    <xf numFmtId="0" fontId="25" fillId="0" borderId="96" xfId="0" applyFont="1" applyBorder="1" applyAlignment="1">
      <alignment horizontal="center" vertical="center" wrapText="1" readingOrder="1"/>
    </xf>
    <xf numFmtId="0" fontId="25" fillId="0" borderId="90" xfId="0" applyFont="1" applyBorder="1" applyAlignment="1">
      <alignment vertical="center" wrapText="1" readingOrder="1"/>
    </xf>
    <xf numFmtId="0" fontId="25" fillId="0" borderId="86" xfId="0" applyFont="1" applyBorder="1" applyAlignment="1">
      <alignment vertical="center" wrapText="1" readingOrder="1"/>
    </xf>
    <xf numFmtId="0" fontId="25" fillId="0" borderId="87" xfId="0" applyFont="1" applyBorder="1" applyAlignment="1">
      <alignment vertical="center" wrapText="1" readingOrder="1"/>
    </xf>
    <xf numFmtId="0" fontId="25" fillId="0" borderId="97" xfId="0" applyFont="1" applyBorder="1" applyAlignment="1">
      <alignment vertical="center" wrapText="1" readingOrder="1"/>
    </xf>
    <xf numFmtId="0" fontId="25" fillId="0" borderId="95" xfId="0" applyFont="1" applyBorder="1" applyAlignment="1">
      <alignment vertical="center" wrapText="1" readingOrder="1"/>
    </xf>
    <xf numFmtId="0" fontId="25" fillId="0" borderId="96" xfId="0" applyFont="1" applyBorder="1" applyAlignment="1">
      <alignment vertical="center" wrapText="1" readingOrder="1"/>
    </xf>
    <xf numFmtId="0" fontId="25" fillId="56" borderId="88" xfId="0" applyFont="1" applyFill="1" applyBorder="1" applyAlignment="1">
      <alignment horizontal="center" vertical="center" wrapText="1" readingOrder="1"/>
    </xf>
    <xf numFmtId="0" fontId="113" fillId="0" borderId="0" xfId="0" applyFont="1" applyAlignment="1">
      <alignment horizontal="justify" vertical="center" wrapText="1" readingOrder="1"/>
    </xf>
    <xf numFmtId="0" fontId="113" fillId="0" borderId="0" xfId="0" applyFont="1" applyAlignment="1">
      <alignment vertical="center" wrapText="1"/>
    </xf>
    <xf numFmtId="0" fontId="101" fillId="0" borderId="11" xfId="0" applyFont="1" applyBorder="1" applyAlignment="1">
      <alignment horizontal="center" vertical="center" wrapText="1" readingOrder="1"/>
    </xf>
    <xf numFmtId="0" fontId="78" fillId="0" borderId="84" xfId="0" applyFont="1" applyBorder="1" applyAlignment="1">
      <alignment horizontal="center" vertical="center" wrapText="1" readingOrder="1"/>
    </xf>
    <xf numFmtId="0" fontId="82" fillId="0" borderId="11" xfId="0" applyFont="1" applyBorder="1" applyAlignment="1">
      <alignment horizontal="center" vertical="center" wrapText="1" readingOrder="1"/>
    </xf>
    <xf numFmtId="0" fontId="116" fillId="0" borderId="11" xfId="0" applyFont="1" applyBorder="1" applyAlignment="1">
      <alignment horizontal="center" vertical="center" wrapText="1" readingOrder="1"/>
    </xf>
    <xf numFmtId="0" fontId="101" fillId="56" borderId="15" xfId="0" applyFont="1" applyFill="1" applyBorder="1" applyAlignment="1">
      <alignment horizontal="center" vertical="center"/>
    </xf>
    <xf numFmtId="0" fontId="101" fillId="56" borderId="22" xfId="0" applyFont="1" applyFill="1" applyBorder="1" applyAlignment="1">
      <alignment horizontal="center" vertical="center"/>
    </xf>
    <xf numFmtId="0" fontId="101" fillId="56" borderId="24" xfId="0" applyFont="1" applyFill="1" applyBorder="1" applyAlignment="1">
      <alignment horizontal="center" vertical="center"/>
    </xf>
    <xf numFmtId="0" fontId="81" fillId="56" borderId="15" xfId="0" applyFont="1" applyFill="1" applyBorder="1" applyAlignment="1">
      <alignment horizontal="center" vertical="center"/>
    </xf>
    <xf numFmtId="0" fontId="81" fillId="56" borderId="22" xfId="0" applyFont="1" applyFill="1" applyBorder="1" applyAlignment="1">
      <alignment horizontal="center" vertical="center"/>
    </xf>
    <xf numFmtId="0" fontId="81" fillId="56" borderId="24" xfId="0" applyFont="1" applyFill="1" applyBorder="1" applyAlignment="1">
      <alignment horizontal="center" vertical="center"/>
    </xf>
    <xf numFmtId="0" fontId="25" fillId="0" borderId="83" xfId="0" applyFont="1" applyBorder="1" applyAlignment="1">
      <alignment horizontal="left" vertical="center" wrapText="1" readingOrder="1"/>
    </xf>
    <xf numFmtId="0" fontId="25" fillId="0" borderId="88" xfId="0" applyFont="1" applyBorder="1" applyAlignment="1">
      <alignment horizontal="left" vertical="center" wrapText="1" readingOrder="1"/>
    </xf>
    <xf numFmtId="0" fontId="25" fillId="60" borderId="92" xfId="0" applyFont="1" applyFill="1" applyBorder="1" applyAlignment="1">
      <alignment horizontal="center" vertical="center"/>
    </xf>
    <xf numFmtId="0" fontId="25" fillId="60" borderId="88" xfId="0" applyFont="1" applyFill="1" applyBorder="1" applyAlignment="1">
      <alignment horizontal="center" vertical="center"/>
    </xf>
    <xf numFmtId="0" fontId="25" fillId="60" borderId="94" xfId="0" applyFont="1" applyFill="1" applyBorder="1" applyAlignment="1">
      <alignment horizontal="center" vertical="center"/>
    </xf>
    <xf numFmtId="0" fontId="25" fillId="56" borderId="11" xfId="0" applyFont="1" applyFill="1" applyBorder="1" applyAlignment="1">
      <alignment horizontal="center" vertical="center" wrapText="1" readingOrder="1"/>
    </xf>
    <xf numFmtId="0" fontId="113" fillId="0" borderId="12" xfId="0" applyFont="1" applyBorder="1" applyAlignment="1">
      <alignment horizontal="left" vertical="center" wrapText="1" readingOrder="1"/>
    </xf>
    <xf numFmtId="0" fontId="113" fillId="0" borderId="11" xfId="0" applyFont="1" applyBorder="1" applyAlignment="1">
      <alignment horizontal="center" vertical="center" wrapText="1" readingOrder="1"/>
    </xf>
    <xf numFmtId="0" fontId="101" fillId="0" borderId="15" xfId="0" applyFont="1" applyBorder="1" applyAlignment="1">
      <alignment horizontal="center" vertical="center" wrapText="1" readingOrder="1"/>
    </xf>
    <xf numFmtId="0" fontId="101" fillId="0" borderId="22" xfId="0" applyFont="1" applyBorder="1" applyAlignment="1">
      <alignment horizontal="center" vertical="center" wrapText="1" readingOrder="1"/>
    </xf>
    <xf numFmtId="0" fontId="101" fillId="0" borderId="24" xfId="0" applyFont="1" applyBorder="1" applyAlignment="1">
      <alignment horizontal="center" vertical="center" wrapText="1" readingOrder="1"/>
    </xf>
    <xf numFmtId="0" fontId="25" fillId="0" borderId="11" xfId="0" applyFont="1" applyBorder="1" applyAlignment="1">
      <alignment horizontal="center" vertical="center" wrapText="1" readingOrder="1"/>
    </xf>
    <xf numFmtId="0" fontId="82" fillId="56" borderId="11" xfId="0" applyFont="1" applyFill="1" applyBorder="1" applyAlignment="1">
      <alignment horizontal="center" vertical="center" wrapText="1" readingOrder="1"/>
    </xf>
    <xf numFmtId="0" fontId="113" fillId="0" borderId="11" xfId="0" applyFont="1" applyBorder="1" applyAlignment="1">
      <alignment horizontal="left" vertical="center" wrapText="1" readingOrder="1"/>
    </xf>
    <xf numFmtId="0" fontId="113" fillId="0" borderId="12" xfId="697" applyFont="1" applyBorder="1" applyAlignment="1">
      <alignment horizontal="left" vertical="center" wrapText="1"/>
    </xf>
    <xf numFmtId="0" fontId="136" fillId="0" borderId="0" xfId="697" applyFont="1" applyAlignment="1">
      <alignment horizontal="left" vertical="center" wrapText="1"/>
    </xf>
    <xf numFmtId="0" fontId="113" fillId="0" borderId="0" xfId="697" applyFont="1" applyAlignment="1">
      <alignment horizontal="left" vertical="center" wrapText="1"/>
    </xf>
    <xf numFmtId="0" fontId="113" fillId="0" borderId="0" xfId="0" applyFont="1" applyAlignment="1">
      <alignment horizontal="left" vertical="center" wrapText="1" readingOrder="1"/>
    </xf>
    <xf numFmtId="0" fontId="73" fillId="0" borderId="51" xfId="0" applyFont="1" applyBorder="1" applyAlignment="1">
      <alignment horizontal="center" vertical="center" wrapText="1"/>
    </xf>
    <xf numFmtId="0" fontId="0" fillId="0" borderId="18" xfId="0" applyBorder="1" applyAlignment="1">
      <alignment horizontal="center" vertical="center" wrapText="1"/>
    </xf>
    <xf numFmtId="190" fontId="113" fillId="0" borderId="23" xfId="697" applyNumberFormat="1" applyFont="1" applyBorder="1" applyAlignment="1">
      <alignment horizontal="left" vertical="center" wrapText="1"/>
    </xf>
    <xf numFmtId="0" fontId="143" fillId="0" borderId="15" xfId="0" applyFont="1" applyBorder="1" applyAlignment="1">
      <alignment horizontal="left" vertical="center" wrapText="1"/>
    </xf>
    <xf numFmtId="0" fontId="121" fillId="0" borderId="22" xfId="0" applyFont="1" applyBorder="1" applyAlignment="1">
      <alignment horizontal="left" vertical="center" wrapText="1"/>
    </xf>
    <xf numFmtId="0" fontId="121" fillId="0" borderId="24" xfId="0" applyFont="1" applyBorder="1" applyAlignment="1">
      <alignment horizontal="left" vertical="center" wrapText="1"/>
    </xf>
    <xf numFmtId="0" fontId="141" fillId="0" borderId="102" xfId="0" applyFont="1" applyBorder="1" applyAlignment="1">
      <alignment horizontal="center" vertical="center" wrapText="1" readingOrder="1"/>
    </xf>
    <xf numFmtId="0" fontId="141" fillId="0" borderId="103" xfId="0" applyFont="1" applyBorder="1" applyAlignment="1">
      <alignment horizontal="center" vertical="center" wrapText="1" readingOrder="1"/>
    </xf>
    <xf numFmtId="0" fontId="142" fillId="0" borderId="11" xfId="0" applyFont="1" applyBorder="1" applyAlignment="1">
      <alignment vertical="center" wrapText="1"/>
    </xf>
    <xf numFmtId="0" fontId="121" fillId="0" borderId="11" xfId="0" applyFont="1" applyBorder="1" applyAlignment="1">
      <alignment vertical="center" wrapText="1"/>
    </xf>
    <xf numFmtId="0" fontId="121" fillId="0" borderId="11" xfId="0" applyFont="1" applyBorder="1" applyAlignment="1">
      <alignment horizontal="center" vertical="center" wrapText="1"/>
    </xf>
    <xf numFmtId="0" fontId="25" fillId="0" borderId="11" xfId="703" applyFont="1" applyBorder="1" applyAlignment="1">
      <alignment horizontal="center" vertical="center"/>
    </xf>
    <xf numFmtId="0" fontId="25" fillId="0" borderId="24" xfId="703" applyFont="1" applyBorder="1" applyAlignment="1">
      <alignment horizontal="center" vertical="center" wrapText="1"/>
    </xf>
    <xf numFmtId="0" fontId="73" fillId="0" borderId="15" xfId="703" applyFont="1" applyBorder="1" applyAlignment="1">
      <alignment horizontal="center" vertical="center" wrapText="1"/>
    </xf>
    <xf numFmtId="0" fontId="25" fillId="0" borderId="22" xfId="703" applyFont="1" applyBorder="1" applyAlignment="1">
      <alignment horizontal="center" vertical="center" wrapText="1"/>
    </xf>
    <xf numFmtId="0" fontId="133" fillId="0" borderId="12" xfId="0" applyFont="1" applyBorder="1" applyAlignment="1">
      <alignment horizontal="left" vertical="center"/>
    </xf>
    <xf numFmtId="0" fontId="63" fillId="0" borderId="12" xfId="0" applyFont="1" applyBorder="1" applyAlignment="1">
      <alignment horizontal="left" vertical="center"/>
    </xf>
    <xf numFmtId="0" fontId="133" fillId="0" borderId="0" xfId="0" applyFont="1" applyAlignment="1">
      <alignment horizontal="left" vertical="center"/>
    </xf>
    <xf numFmtId="0" fontId="63" fillId="0" borderId="0" xfId="0" applyFont="1" applyAlignment="1">
      <alignment horizontal="left" vertical="center"/>
    </xf>
    <xf numFmtId="0" fontId="106" fillId="0" borderId="15" xfId="0" applyFont="1" applyBorder="1" applyAlignment="1">
      <alignment horizontal="left" vertical="center"/>
    </xf>
    <xf numFmtId="0" fontId="106" fillId="0" borderId="22" xfId="0" applyFont="1" applyBorder="1" applyAlignment="1">
      <alignment horizontal="left" vertical="center"/>
    </xf>
    <xf numFmtId="0" fontId="106" fillId="0" borderId="24" xfId="0" applyFont="1" applyBorder="1" applyAlignment="1">
      <alignment horizontal="left" vertical="center"/>
    </xf>
    <xf numFmtId="0" fontId="82" fillId="0" borderId="11" xfId="0" applyFont="1" applyBorder="1" applyAlignment="1">
      <alignment horizontal="center" vertical="center"/>
    </xf>
    <xf numFmtId="0" fontId="25" fillId="0" borderId="11" xfId="0" quotePrefix="1" applyFont="1" applyBorder="1" applyAlignment="1">
      <alignment horizontal="center" vertical="center" wrapText="1"/>
    </xf>
    <xf numFmtId="0" fontId="101" fillId="0" borderId="0" xfId="0" applyFont="1" applyAlignment="1">
      <alignment horizontal="left" vertical="center" wrapText="1"/>
    </xf>
    <xf numFmtId="0" fontId="25" fillId="0" borderId="15" xfId="0" applyFont="1" applyBorder="1" applyAlignment="1">
      <alignment horizontal="left" vertical="center" wrapText="1"/>
    </xf>
    <xf numFmtId="0" fontId="25" fillId="0" borderId="22" xfId="0" applyFont="1" applyBorder="1" applyAlignment="1">
      <alignment horizontal="left" vertical="center" wrapText="1"/>
    </xf>
    <xf numFmtId="0" fontId="25" fillId="0" borderId="24" xfId="0" applyFont="1" applyBorder="1" applyAlignment="1">
      <alignment horizontal="left" vertical="center" wrapText="1"/>
    </xf>
    <xf numFmtId="0" fontId="73" fillId="0" borderId="21" xfId="0" applyFont="1" applyBorder="1" applyAlignment="1">
      <alignment horizontal="center" vertical="center" wrapText="1"/>
    </xf>
    <xf numFmtId="0" fontId="78" fillId="0" borderId="2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0" xfId="0" applyFont="1" applyAlignment="1">
      <alignment horizontal="center" vertical="center" wrapText="1"/>
    </xf>
    <xf numFmtId="0" fontId="25" fillId="0" borderId="23" xfId="0" applyFont="1" applyBorder="1" applyAlignment="1">
      <alignment horizontal="center" vertical="center" wrapText="1"/>
    </xf>
    <xf numFmtId="0" fontId="25" fillId="0" borderId="1" xfId="0" applyFont="1" applyBorder="1" applyAlignment="1">
      <alignment vertical="center" wrapText="1"/>
    </xf>
    <xf numFmtId="0" fontId="25" fillId="0" borderId="25" xfId="0" applyFont="1" applyBorder="1" applyAlignment="1">
      <alignment vertical="center" wrapText="1"/>
    </xf>
    <xf numFmtId="0" fontId="25" fillId="0" borderId="19" xfId="0" applyFont="1" applyBorder="1" applyAlignment="1">
      <alignment vertical="center" wrapText="1"/>
    </xf>
    <xf numFmtId="0" fontId="25" fillId="0" borderId="26" xfId="0" applyFont="1" applyBorder="1" applyAlignment="1">
      <alignment vertical="center" wrapText="1"/>
    </xf>
    <xf numFmtId="0" fontId="25" fillId="0" borderId="20" xfId="0" applyFont="1" applyBorder="1" applyAlignment="1">
      <alignment horizontal="justify" vertical="center" wrapText="1"/>
    </xf>
    <xf numFmtId="0" fontId="25" fillId="0" borderId="13" xfId="0" applyFont="1" applyBorder="1" applyAlignment="1">
      <alignment vertical="center" wrapText="1"/>
    </xf>
    <xf numFmtId="0" fontId="25" fillId="0" borderId="18" xfId="0" applyFont="1" applyBorder="1" applyAlignment="1">
      <alignment vertical="center" wrapText="1"/>
    </xf>
    <xf numFmtId="0" fontId="25" fillId="60" borderId="15" xfId="0" applyFont="1" applyFill="1" applyBorder="1" applyAlignment="1">
      <alignment horizontal="center" vertical="center" wrapText="1"/>
    </xf>
    <xf numFmtId="0" fontId="25" fillId="60" borderId="22" xfId="0" applyFont="1" applyFill="1" applyBorder="1" applyAlignment="1">
      <alignment horizontal="center" vertical="center" wrapText="1"/>
    </xf>
    <xf numFmtId="0" fontId="25" fillId="60" borderId="24" xfId="0" applyFont="1" applyFill="1" applyBorder="1" applyAlignment="1">
      <alignment horizontal="center" vertical="center" wrapText="1"/>
    </xf>
    <xf numFmtId="0" fontId="25" fillId="0" borderId="20" xfId="0" applyFont="1" applyBorder="1" applyAlignment="1">
      <alignment horizontal="left" vertical="center" wrapText="1"/>
    </xf>
    <xf numFmtId="0" fontId="25" fillId="0" borderId="13" xfId="0" applyFont="1" applyBorder="1" applyAlignment="1">
      <alignment horizontal="left" vertical="center" wrapText="1"/>
    </xf>
    <xf numFmtId="0" fontId="25" fillId="0" borderId="18" xfId="0" applyFont="1" applyBorder="1" applyAlignment="1">
      <alignment horizontal="left" vertical="center" wrapText="1"/>
    </xf>
    <xf numFmtId="0" fontId="0" fillId="0" borderId="18" xfId="0" applyBorder="1" applyAlignment="1">
      <alignment horizontal="justify" vertical="center" wrapText="1"/>
    </xf>
    <xf numFmtId="0" fontId="25" fillId="0" borderId="21" xfId="0" applyFont="1" applyBorder="1" applyAlignment="1">
      <alignment horizontal="justify" vertical="center" wrapText="1"/>
    </xf>
    <xf numFmtId="0" fontId="0" fillId="0" borderId="27" xfId="0" applyBorder="1" applyAlignment="1">
      <alignment horizontal="justify" vertical="center" wrapText="1"/>
    </xf>
    <xf numFmtId="0" fontId="0" fillId="0" borderId="19" xfId="0" applyBorder="1" applyAlignment="1">
      <alignment horizontal="justify" vertical="center" wrapText="1"/>
    </xf>
    <xf numFmtId="0" fontId="0" fillId="0" borderId="26" xfId="0" applyBorder="1" applyAlignment="1">
      <alignment horizontal="justify" vertical="center" wrapText="1"/>
    </xf>
    <xf numFmtId="0" fontId="106" fillId="0" borderId="51" xfId="0" applyFont="1" applyBorder="1" applyAlignment="1">
      <alignment horizontal="center" vertical="center"/>
    </xf>
    <xf numFmtId="0" fontId="106" fillId="0" borderId="13" xfId="0" applyFont="1" applyBorder="1" applyAlignment="1">
      <alignment horizontal="center" vertical="center"/>
    </xf>
    <xf numFmtId="0" fontId="122" fillId="0" borderId="51" xfId="0" applyFont="1" applyBorder="1" applyAlignment="1">
      <alignment horizontal="center" vertical="center"/>
    </xf>
    <xf numFmtId="0" fontId="122" fillId="0" borderId="13" xfId="0" applyFont="1" applyBorder="1" applyAlignment="1">
      <alignment horizontal="center" vertical="center"/>
    </xf>
    <xf numFmtId="0" fontId="122" fillId="0" borderId="18" xfId="0" applyFont="1" applyBorder="1" applyAlignment="1">
      <alignment horizontal="center" vertical="center"/>
    </xf>
    <xf numFmtId="0" fontId="106" fillId="0" borderId="51" xfId="0" applyFont="1" applyBorder="1" applyAlignment="1">
      <alignment horizontal="left" vertical="center"/>
    </xf>
    <xf numFmtId="0" fontId="106" fillId="0" borderId="13" xfId="0" applyFont="1" applyBorder="1" applyAlignment="1">
      <alignment horizontal="left" vertical="center"/>
    </xf>
    <xf numFmtId="0" fontId="106" fillId="0" borderId="18" xfId="0" applyFont="1" applyBorder="1" applyAlignment="1">
      <alignment horizontal="left" vertical="center"/>
    </xf>
    <xf numFmtId="0" fontId="82" fillId="0" borderId="11" xfId="0" applyFont="1" applyBorder="1" applyAlignment="1">
      <alignment horizontal="left" vertical="center" wrapText="1"/>
    </xf>
    <xf numFmtId="0" fontId="71" fillId="0" borderId="0" xfId="0" applyFont="1" applyAlignment="1">
      <alignment horizontal="left" vertical="center" wrapText="1"/>
    </xf>
    <xf numFmtId="0" fontId="71" fillId="0" borderId="11" xfId="0" applyFont="1" applyBorder="1" applyAlignment="1">
      <alignment horizontal="left" vertical="center" wrapText="1"/>
    </xf>
    <xf numFmtId="0" fontId="65" fillId="0" borderId="0" xfId="0" applyFont="1" applyAlignment="1">
      <alignment horizontal="left" vertical="center" wrapText="1"/>
    </xf>
    <xf numFmtId="0" fontId="71" fillId="0" borderId="11" xfId="693" applyFont="1" applyBorder="1" applyAlignment="1">
      <alignment horizontal="left" vertical="center" wrapText="1" readingOrder="1"/>
    </xf>
    <xf numFmtId="0" fontId="25" fillId="0" borderId="0" xfId="0" applyFont="1" applyAlignment="1">
      <alignment horizontal="left" vertical="top" wrapText="1"/>
    </xf>
    <xf numFmtId="0" fontId="71" fillId="0" borderId="20" xfId="0" applyFont="1" applyBorder="1" applyAlignment="1">
      <alignment horizontal="left" vertical="center" wrapText="1"/>
    </xf>
    <xf numFmtId="0" fontId="71" fillId="0" borderId="13" xfId="0" applyFont="1" applyBorder="1" applyAlignment="1">
      <alignment horizontal="left" vertical="center" wrapText="1"/>
    </xf>
    <xf numFmtId="0" fontId="71" fillId="0" borderId="18" xfId="0" applyFont="1" applyBorder="1" applyAlignment="1">
      <alignment horizontal="left" vertical="center" wrapText="1"/>
    </xf>
    <xf numFmtId="0" fontId="25" fillId="0" borderId="0" xfId="0" applyFont="1" applyAlignment="1">
      <alignment horizontal="left" vertical="center" wrapText="1"/>
    </xf>
    <xf numFmtId="0" fontId="97" fillId="0" borderId="0" xfId="0" applyFont="1" applyAlignment="1">
      <alignment horizontal="left" vertical="center" wrapText="1"/>
    </xf>
    <xf numFmtId="0" fontId="25" fillId="0" borderId="11" xfId="0" applyFont="1" applyBorder="1" applyAlignment="1">
      <alignment horizontal="left" wrapText="1" readingOrder="1"/>
    </xf>
    <xf numFmtId="0" fontId="25" fillId="58" borderId="11" xfId="0" applyFont="1" applyFill="1" applyBorder="1" applyAlignment="1">
      <alignment horizontal="left" wrapText="1" readingOrder="1"/>
    </xf>
    <xf numFmtId="0" fontId="71" fillId="0" borderId="11" xfId="0" applyFont="1" applyBorder="1" applyAlignment="1">
      <alignment horizontal="center" vertical="center"/>
    </xf>
    <xf numFmtId="0" fontId="76" fillId="0" borderId="0" xfId="0" applyFont="1" applyAlignment="1">
      <alignment horizontal="center" vertical="center"/>
    </xf>
    <xf numFmtId="0" fontId="71" fillId="0" borderId="11" xfId="693" applyFont="1" applyBorder="1" applyAlignment="1">
      <alignment vertical="center" wrapText="1"/>
    </xf>
    <xf numFmtId="0" fontId="71" fillId="0" borderId="0" xfId="0" applyFont="1" applyAlignment="1">
      <alignment horizontal="left" vertical="center" wrapText="1" readingOrder="1"/>
    </xf>
    <xf numFmtId="0" fontId="25" fillId="0" borderId="0" xfId="0" applyFont="1" applyAlignment="1">
      <alignment wrapText="1" readingOrder="1"/>
    </xf>
    <xf numFmtId="0" fontId="0" fillId="0" borderId="0" xfId="0" applyAlignment="1">
      <alignment wrapText="1" readingOrder="1"/>
    </xf>
    <xf numFmtId="0" fontId="25" fillId="0" borderId="11" xfId="0" applyFont="1" applyBorder="1" applyAlignment="1">
      <alignment horizontal="left" vertical="center"/>
    </xf>
    <xf numFmtId="0" fontId="82" fillId="0" borderId="11" xfId="0" applyFont="1" applyBorder="1" applyAlignment="1">
      <alignment horizontal="left" vertical="center"/>
    </xf>
    <xf numFmtId="0" fontId="82" fillId="0" borderId="15" xfId="0" applyFont="1" applyBorder="1" applyAlignment="1">
      <alignment horizontal="center"/>
    </xf>
    <xf numFmtId="0" fontId="82" fillId="0" borderId="24" xfId="0" applyFont="1" applyBorder="1" applyAlignment="1">
      <alignment horizontal="center"/>
    </xf>
    <xf numFmtId="0" fontId="25" fillId="0" borderId="20" xfId="0" applyFont="1" applyBorder="1" applyAlignment="1">
      <alignment horizontal="left" vertical="center"/>
    </xf>
    <xf numFmtId="0" fontId="25" fillId="0" borderId="13" xfId="0" applyFont="1" applyBorder="1" applyAlignment="1">
      <alignment horizontal="left" vertical="center"/>
    </xf>
    <xf numFmtId="0" fontId="25" fillId="0" borderId="18" xfId="0" applyFont="1" applyBorder="1" applyAlignment="1">
      <alignment horizontal="left" vertical="center"/>
    </xf>
    <xf numFmtId="0" fontId="25" fillId="0" borderId="11" xfId="0" applyFont="1" applyBorder="1" applyAlignment="1">
      <alignment horizontal="center" wrapText="1"/>
    </xf>
    <xf numFmtId="10" fontId="25" fillId="56" borderId="11" xfId="0" applyNumberFormat="1" applyFont="1" applyFill="1" applyBorder="1" applyAlignment="1">
      <alignment horizontal="center" wrapText="1"/>
    </xf>
    <xf numFmtId="0" fontId="82" fillId="0" borderId="20" xfId="0" applyFont="1" applyBorder="1" applyAlignment="1">
      <alignment horizontal="left" vertical="center" wrapText="1"/>
    </xf>
    <xf numFmtId="0" fontId="82" fillId="0" borderId="13" xfId="0" applyFont="1" applyBorder="1" applyAlignment="1">
      <alignment horizontal="left" vertical="center" wrapText="1"/>
    </xf>
    <xf numFmtId="0" fontId="82" fillId="0" borderId="18" xfId="0" applyFont="1" applyBorder="1" applyAlignment="1">
      <alignment horizontal="left" vertical="center" wrapText="1"/>
    </xf>
    <xf numFmtId="0" fontId="103" fillId="0" borderId="0" xfId="0" applyFont="1" applyAlignment="1">
      <alignment horizontal="left" vertical="center" wrapText="1" readingOrder="1"/>
    </xf>
    <xf numFmtId="0" fontId="71" fillId="0" borderId="0" xfId="0" applyFont="1" applyAlignment="1">
      <alignment horizontal="center" vertical="center" readingOrder="1"/>
    </xf>
    <xf numFmtId="0" fontId="157" fillId="0" borderId="15" xfId="0" applyFont="1" applyBorder="1" applyAlignment="1">
      <alignment horizontal="left" readingOrder="1"/>
    </xf>
    <xf numFmtId="0" fontId="157" fillId="0" borderId="24" xfId="0" applyFont="1" applyBorder="1" applyAlignment="1">
      <alignment horizontal="left" readingOrder="1"/>
    </xf>
    <xf numFmtId="0" fontId="82" fillId="0" borderId="15" xfId="228" applyFont="1" applyBorder="1" applyAlignment="1">
      <alignment horizontal="left"/>
    </xf>
    <xf numFmtId="0" fontId="82" fillId="0" borderId="24" xfId="228" applyFont="1" applyBorder="1" applyAlignment="1">
      <alignment horizontal="left"/>
    </xf>
    <xf numFmtId="0" fontId="25" fillId="0" borderId="15" xfId="228" applyFont="1" applyBorder="1" applyAlignment="1">
      <alignment horizontal="left" wrapText="1"/>
    </xf>
    <xf numFmtId="0" fontId="25" fillId="0" borderId="22" xfId="228" applyFont="1" applyBorder="1" applyAlignment="1">
      <alignment horizontal="left" wrapText="1"/>
    </xf>
    <xf numFmtId="0" fontId="25" fillId="0" borderId="24" xfId="228" applyFont="1" applyBorder="1" applyAlignment="1">
      <alignment horizontal="left" wrapText="1"/>
    </xf>
    <xf numFmtId="0" fontId="25" fillId="0" borderId="15" xfId="228" applyFont="1" applyBorder="1" applyAlignment="1">
      <alignment horizontal="left"/>
    </xf>
    <xf numFmtId="0" fontId="25" fillId="0" borderId="22" xfId="228" applyFont="1" applyBorder="1" applyAlignment="1">
      <alignment horizontal="left"/>
    </xf>
    <xf numFmtId="0" fontId="25" fillId="0" borderId="24" xfId="228" applyFont="1" applyBorder="1" applyAlignment="1">
      <alignment horizontal="left"/>
    </xf>
    <xf numFmtId="0" fontId="25" fillId="0" borderId="11" xfId="228" applyFont="1" applyBorder="1" applyAlignment="1">
      <alignment horizontal="center"/>
    </xf>
    <xf numFmtId="0" fontId="25" fillId="0" borderId="11" xfId="228" applyFont="1" applyBorder="1" applyAlignment="1">
      <alignment horizontal="left"/>
    </xf>
    <xf numFmtId="0" fontId="82" fillId="0" borderId="20" xfId="228" quotePrefix="1" applyFont="1" applyBorder="1" applyAlignment="1">
      <alignment horizontal="left" vertical="top" wrapText="1"/>
    </xf>
    <xf numFmtId="0" fontId="82" fillId="0" borderId="13" xfId="228" applyFont="1" applyBorder="1" applyAlignment="1">
      <alignment horizontal="left" vertical="top" wrapText="1"/>
    </xf>
    <xf numFmtId="0" fontId="82" fillId="0" borderId="18" xfId="228" applyFont="1" applyBorder="1" applyAlignment="1">
      <alignment horizontal="left" vertical="top" wrapText="1"/>
    </xf>
    <xf numFmtId="0" fontId="82" fillId="0" borderId="15" xfId="228" quotePrefix="1" applyFont="1" applyBorder="1" applyAlignment="1">
      <alignment horizontal="left"/>
    </xf>
    <xf numFmtId="0" fontId="82" fillId="0" borderId="24" xfId="228" quotePrefix="1" applyFont="1" applyBorder="1" applyAlignment="1">
      <alignment horizontal="left"/>
    </xf>
    <xf numFmtId="188" fontId="82" fillId="0" borderId="15" xfId="228" applyNumberFormat="1" applyFont="1" applyBorder="1" applyAlignment="1">
      <alignment horizontal="left"/>
    </xf>
    <xf numFmtId="188" fontId="82" fillId="0" borderId="24" xfId="228" applyNumberFormat="1" applyFont="1" applyBorder="1" applyAlignment="1">
      <alignment horizontal="left"/>
    </xf>
    <xf numFmtId="0" fontId="82" fillId="0" borderId="15" xfId="0" applyFont="1" applyBorder="1" applyAlignment="1">
      <alignment horizontal="left"/>
    </xf>
    <xf numFmtId="0" fontId="82" fillId="0" borderId="24" xfId="0" applyFont="1" applyBorder="1" applyAlignment="1">
      <alignment horizontal="left"/>
    </xf>
    <xf numFmtId="0" fontId="25" fillId="0" borderId="11" xfId="228" applyFont="1" applyBorder="1" applyAlignment="1">
      <alignment horizontal="left" wrapText="1"/>
    </xf>
    <xf numFmtId="0" fontId="82" fillId="0" borderId="15" xfId="228" applyFont="1" applyBorder="1" applyAlignment="1">
      <alignment horizontal="center" vertical="center" wrapText="1"/>
    </xf>
    <xf numFmtId="0" fontId="82" fillId="0" borderId="22" xfId="228" applyFont="1" applyBorder="1" applyAlignment="1">
      <alignment horizontal="center" vertical="center" wrapText="1"/>
    </xf>
    <xf numFmtId="0" fontId="82" fillId="0" borderId="24" xfId="228" applyFont="1" applyBorder="1" applyAlignment="1">
      <alignment horizontal="center" vertical="center" wrapText="1"/>
    </xf>
    <xf numFmtId="0" fontId="82" fillId="0" borderId="11" xfId="228" applyFont="1" applyBorder="1" applyAlignment="1">
      <alignment horizontal="left" vertical="center" wrapText="1"/>
    </xf>
    <xf numFmtId="0" fontId="25" fillId="0" borderId="11" xfId="228" applyFont="1" applyBorder="1" applyAlignment="1">
      <alignment horizontal="left" vertical="center" wrapText="1" readingOrder="1"/>
    </xf>
    <xf numFmtId="0" fontId="25" fillId="0" borderId="15" xfId="228" applyFont="1" applyBorder="1" applyAlignment="1">
      <alignment horizontal="left" vertical="center" wrapText="1" readingOrder="1"/>
    </xf>
    <xf numFmtId="0" fontId="25" fillId="0" borderId="24" xfId="228" applyFont="1" applyBorder="1" applyAlignment="1">
      <alignment horizontal="left" vertical="center" wrapText="1" readingOrder="1"/>
    </xf>
    <xf numFmtId="0" fontId="76" fillId="0" borderId="11" xfId="228" applyFont="1" applyBorder="1" applyAlignment="1">
      <alignment horizontal="left" vertical="center" wrapText="1" readingOrder="1"/>
    </xf>
    <xf numFmtId="0" fontId="86" fillId="0" borderId="15" xfId="228" applyFont="1" applyBorder="1" applyAlignment="1">
      <alignment horizontal="left" vertical="center" wrapText="1" readingOrder="1"/>
    </xf>
    <xf numFmtId="0" fontId="86" fillId="0" borderId="22" xfId="228" applyFont="1" applyBorder="1" applyAlignment="1">
      <alignment horizontal="left" vertical="center" wrapText="1" readingOrder="1"/>
    </xf>
    <xf numFmtId="0" fontId="86" fillId="0" borderId="24" xfId="228" applyFont="1" applyBorder="1" applyAlignment="1">
      <alignment horizontal="left" vertical="center" wrapText="1" readingOrder="1"/>
    </xf>
    <xf numFmtId="0" fontId="25" fillId="0" borderId="22" xfId="228" applyFont="1" applyBorder="1" applyAlignment="1">
      <alignment horizontal="left" vertical="center" wrapText="1" readingOrder="1"/>
    </xf>
    <xf numFmtId="0" fontId="76" fillId="0" borderId="15" xfId="228" applyFont="1" applyBorder="1" applyAlignment="1">
      <alignment horizontal="center" vertical="center" wrapText="1" readingOrder="1"/>
    </xf>
    <xf numFmtId="0" fontId="76" fillId="0" borderId="22" xfId="228" applyFont="1" applyBorder="1" applyAlignment="1">
      <alignment horizontal="center" vertical="center" wrapText="1" readingOrder="1"/>
    </xf>
    <xf numFmtId="0" fontId="76" fillId="0" borderId="24" xfId="228" applyFont="1" applyBorder="1" applyAlignment="1">
      <alignment horizontal="center" vertical="center" wrapText="1" readingOrder="1"/>
    </xf>
    <xf numFmtId="0" fontId="25" fillId="0" borderId="21" xfId="228" applyFont="1" applyBorder="1" applyAlignment="1">
      <alignment horizontal="left" vertical="center" wrapText="1"/>
    </xf>
    <xf numFmtId="0" fontId="25" fillId="0" borderId="27" xfId="228" applyFont="1" applyBorder="1" applyAlignment="1">
      <alignment horizontal="left" vertical="center" wrapText="1"/>
    </xf>
    <xf numFmtId="0" fontId="25" fillId="0" borderId="1" xfId="228" applyFont="1" applyBorder="1" applyAlignment="1">
      <alignment horizontal="left" vertical="center" wrapText="1"/>
    </xf>
    <xf numFmtId="0" fontId="25" fillId="0" borderId="25" xfId="228" applyFont="1" applyBorder="1" applyAlignment="1">
      <alignment horizontal="left" vertical="center" wrapText="1"/>
    </xf>
    <xf numFmtId="0" fontId="25" fillId="0" borderId="19" xfId="228" applyFont="1" applyBorder="1" applyAlignment="1">
      <alignment horizontal="left" vertical="center" wrapText="1"/>
    </xf>
    <xf numFmtId="0" fontId="25" fillId="0" borderId="26" xfId="228" applyFont="1" applyBorder="1" applyAlignment="1">
      <alignment horizontal="left" vertical="center" wrapText="1"/>
    </xf>
    <xf numFmtId="0" fontId="25" fillId="0" borderId="11" xfId="228" applyFont="1" applyBorder="1" applyAlignment="1">
      <alignment horizontal="center" vertical="center" wrapText="1"/>
    </xf>
    <xf numFmtId="0" fontId="25" fillId="0" borderId="20" xfId="228" applyFont="1" applyBorder="1" applyAlignment="1">
      <alignment horizontal="left" vertical="center" wrapText="1" readingOrder="1"/>
    </xf>
    <xf numFmtId="0" fontId="25" fillId="0" borderId="13" xfId="228" applyFont="1" applyBorder="1" applyAlignment="1">
      <alignment horizontal="left" vertical="center" wrapText="1" readingOrder="1"/>
    </xf>
    <xf numFmtId="0" fontId="25" fillId="0" borderId="18" xfId="228" applyFont="1" applyBorder="1" applyAlignment="1">
      <alignment horizontal="left" vertical="center" wrapText="1" readingOrder="1"/>
    </xf>
    <xf numFmtId="0" fontId="82" fillId="0" borderId="15" xfId="228" applyFont="1" applyBorder="1" applyAlignment="1">
      <alignment horizontal="left" vertical="center"/>
    </xf>
    <xf numFmtId="0" fontId="82" fillId="0" borderId="24" xfId="228" applyFont="1" applyBorder="1" applyAlignment="1">
      <alignment horizontal="left" vertical="center"/>
    </xf>
    <xf numFmtId="0" fontId="25" fillId="0" borderId="15" xfId="228" applyFont="1" applyBorder="1" applyAlignment="1">
      <alignment vertical="top"/>
    </xf>
    <xf numFmtId="0" fontId="25" fillId="0" borderId="22" xfId="228" applyFont="1" applyBorder="1" applyAlignment="1">
      <alignment vertical="top"/>
    </xf>
    <xf numFmtId="0" fontId="25" fillId="0" borderId="24" xfId="228" applyFont="1" applyBorder="1" applyAlignment="1">
      <alignment vertical="top"/>
    </xf>
    <xf numFmtId="0" fontId="25" fillId="0" borderId="20" xfId="228" applyFont="1" applyBorder="1" applyAlignment="1">
      <alignment horizontal="left" vertical="center" wrapText="1"/>
    </xf>
    <xf numFmtId="0" fontId="25" fillId="0" borderId="13" xfId="228" applyFont="1" applyBorder="1" applyAlignment="1">
      <alignment horizontal="left" vertical="center" wrapText="1"/>
    </xf>
    <xf numFmtId="0" fontId="25" fillId="0" borderId="18" xfId="228" applyFont="1" applyBorder="1" applyAlignment="1">
      <alignment horizontal="left" vertical="center" wrapText="1"/>
    </xf>
    <xf numFmtId="0" fontId="25" fillId="0" borderId="11" xfId="228" applyFont="1" applyBorder="1" applyAlignment="1">
      <alignment vertical="center" wrapText="1"/>
    </xf>
    <xf numFmtId="0" fontId="25" fillId="0" borderId="20" xfId="228" applyFont="1" applyBorder="1" applyAlignment="1">
      <alignment horizontal="center" vertical="center" wrapText="1"/>
    </xf>
    <xf numFmtId="0" fontId="25" fillId="0" borderId="13" xfId="228" applyFont="1" applyBorder="1" applyAlignment="1">
      <alignment horizontal="center" vertical="center" wrapText="1"/>
    </xf>
    <xf numFmtId="0" fontId="25" fillId="0" borderId="18" xfId="228" applyFont="1" applyBorder="1" applyAlignment="1">
      <alignment horizontal="center" vertical="center" wrapText="1"/>
    </xf>
    <xf numFmtId="0" fontId="25" fillId="0" borderId="11" xfId="228" quotePrefix="1" applyFont="1" applyBorder="1" applyAlignment="1">
      <alignment vertical="center" wrapText="1"/>
    </xf>
    <xf numFmtId="0" fontId="82" fillId="0" borderId="15" xfId="228" quotePrefix="1" applyFont="1" applyBorder="1" applyAlignment="1">
      <alignment horizontal="left" vertical="center" wrapText="1"/>
    </xf>
    <xf numFmtId="0" fontId="82" fillId="0" borderId="24" xfId="228" applyFont="1" applyBorder="1" applyAlignment="1">
      <alignment horizontal="left" vertical="center" wrapText="1"/>
    </xf>
    <xf numFmtId="0" fontId="82" fillId="0" borderId="22" xfId="228" applyFont="1" applyBorder="1" applyAlignment="1">
      <alignment horizontal="left" vertical="center" wrapText="1"/>
    </xf>
    <xf numFmtId="0" fontId="25" fillId="0" borderId="15" xfId="228" applyFont="1" applyBorder="1" applyAlignment="1">
      <alignment horizontal="left" vertical="center" wrapText="1"/>
    </xf>
    <xf numFmtId="0" fontId="25" fillId="0" borderId="22" xfId="228" applyFont="1" applyBorder="1" applyAlignment="1">
      <alignment horizontal="left" vertical="center" wrapText="1"/>
    </xf>
    <xf numFmtId="0" fontId="25" fillId="0" borderId="24" xfId="228" applyFont="1" applyBorder="1" applyAlignment="1">
      <alignment horizontal="left" vertical="center" wrapText="1"/>
    </xf>
    <xf numFmtId="49" fontId="82" fillId="0" borderId="11" xfId="228" applyNumberFormat="1" applyFont="1" applyBorder="1" applyAlignment="1">
      <alignment vertical="center" wrapText="1"/>
    </xf>
    <xf numFmtId="0" fontId="25" fillId="0" borderId="15" xfId="228" quotePrefix="1" applyFont="1" applyBorder="1" applyAlignment="1">
      <alignment horizontal="left" vertical="center" wrapText="1"/>
    </xf>
    <xf numFmtId="0" fontId="81" fillId="70" borderId="51" xfId="228" applyFont="1" applyFill="1" applyBorder="1" applyAlignment="1">
      <alignment horizontal="center" vertical="center" wrapText="1"/>
    </xf>
    <xf numFmtId="0" fontId="82" fillId="70" borderId="13" xfId="228" applyFont="1" applyFill="1" applyBorder="1" applyAlignment="1">
      <alignment horizontal="center" vertical="center" wrapText="1"/>
    </xf>
    <xf numFmtId="0" fontId="82" fillId="70" borderId="18" xfId="228" applyFont="1" applyFill="1" applyBorder="1" applyAlignment="1">
      <alignment horizontal="center" vertical="center" wrapText="1"/>
    </xf>
    <xf numFmtId="0" fontId="81" fillId="70" borderId="11" xfId="228" applyFont="1" applyFill="1" applyBorder="1" applyAlignment="1">
      <alignment horizontal="center" vertical="center" wrapText="1"/>
    </xf>
    <xf numFmtId="0" fontId="82" fillId="70" borderId="11" xfId="228" applyFont="1" applyFill="1" applyBorder="1" applyAlignment="1">
      <alignment horizontal="center" vertical="center" wrapText="1"/>
    </xf>
    <xf numFmtId="0" fontId="82" fillId="0" borderId="15" xfId="228" applyFont="1" applyBorder="1" applyAlignment="1">
      <alignment horizontal="left" vertical="center" wrapText="1"/>
    </xf>
    <xf numFmtId="0" fontId="113" fillId="0" borderId="23" xfId="0" applyFont="1" applyBorder="1" applyAlignment="1">
      <alignment horizontal="right" vertical="center"/>
    </xf>
    <xf numFmtId="0" fontId="82" fillId="0" borderId="11" xfId="228" applyFont="1" applyBorder="1" applyAlignment="1">
      <alignment horizontal="center"/>
    </xf>
    <xf numFmtId="0" fontId="82" fillId="0" borderId="11" xfId="228" applyFont="1" applyBorder="1" applyAlignment="1">
      <alignment horizontal="left"/>
    </xf>
    <xf numFmtId="0" fontId="81" fillId="70" borderId="11" xfId="0" applyFont="1" applyFill="1" applyBorder="1" applyAlignment="1">
      <alignment horizontal="left" vertical="center" wrapText="1"/>
    </xf>
    <xf numFmtId="0" fontId="82" fillId="70" borderId="11" xfId="0" applyFont="1" applyFill="1" applyBorder="1" applyAlignment="1">
      <alignment horizontal="left" vertical="center" wrapText="1"/>
    </xf>
    <xf numFmtId="0" fontId="78" fillId="0" borderId="11" xfId="0" applyFont="1" applyBorder="1" applyAlignment="1">
      <alignment horizontal="left" vertical="center" wrapText="1"/>
    </xf>
    <xf numFmtId="0" fontId="25" fillId="0" borderId="11" xfId="0" applyFont="1" applyBorder="1">
      <alignment vertical="center"/>
    </xf>
    <xf numFmtId="0" fontId="25" fillId="57" borderId="11" xfId="0" applyFont="1" applyFill="1" applyBorder="1">
      <alignment vertical="center"/>
    </xf>
    <xf numFmtId="0" fontId="81" fillId="0" borderId="0" xfId="0" applyFont="1" applyAlignment="1">
      <alignment horizontal="left" vertical="center" wrapText="1"/>
    </xf>
    <xf numFmtId="0" fontId="82" fillId="0" borderId="0" xfId="0" applyFont="1" applyAlignment="1">
      <alignment horizontal="left" vertical="center" wrapText="1"/>
    </xf>
    <xf numFmtId="0" fontId="81" fillId="70" borderId="11" xfId="0" applyFont="1" applyFill="1" applyBorder="1" applyAlignment="1">
      <alignment horizontal="center" vertical="center" wrapText="1"/>
    </xf>
    <xf numFmtId="0" fontId="82" fillId="70" borderId="11" xfId="0" applyFont="1" applyFill="1" applyBorder="1" applyAlignment="1">
      <alignment horizontal="center" vertical="center" wrapText="1"/>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13" xfId="0" applyFont="1" applyBorder="1" applyAlignment="1">
      <alignment horizontal="center" vertical="center"/>
    </xf>
    <xf numFmtId="0" fontId="71" fillId="0" borderId="15" xfId="694" applyFont="1" applyBorder="1" applyAlignment="1" applyProtection="1">
      <alignment horizontal="center" vertical="center"/>
      <protection hidden="1"/>
    </xf>
    <xf numFmtId="0" fontId="71" fillId="0" borderId="24" xfId="694" applyFont="1" applyBorder="1" applyAlignment="1" applyProtection="1">
      <alignment horizontal="center" vertical="center"/>
      <protection hidden="1"/>
    </xf>
    <xf numFmtId="0" fontId="71" fillId="0" borderId="51" xfId="694" applyFont="1" applyBorder="1" applyAlignment="1" applyProtection="1">
      <alignment horizontal="center" vertical="center"/>
      <protection hidden="1"/>
    </xf>
    <xf numFmtId="0" fontId="71" fillId="0" borderId="13" xfId="694" applyFont="1" applyBorder="1" applyAlignment="1" applyProtection="1">
      <alignment horizontal="center" vertical="center"/>
      <protection hidden="1"/>
    </xf>
    <xf numFmtId="0" fontId="71" fillId="0" borderId="18" xfId="694" applyFont="1" applyBorder="1" applyAlignment="1" applyProtection="1">
      <alignment horizontal="center" vertical="center"/>
      <protection hidden="1"/>
    </xf>
    <xf numFmtId="0" fontId="71" fillId="0" borderId="22" xfId="694" applyFont="1" applyBorder="1" applyAlignment="1" applyProtection="1">
      <alignment horizontal="center" vertical="center"/>
      <protection hidden="1"/>
    </xf>
    <xf numFmtId="0" fontId="71" fillId="0" borderId="15" xfId="694" applyFont="1" applyBorder="1" applyAlignment="1" applyProtection="1">
      <alignment horizontal="center" vertical="center" wrapText="1"/>
      <protection hidden="1"/>
    </xf>
    <xf numFmtId="0" fontId="65" fillId="0" borderId="11" xfId="0" applyFont="1" applyBorder="1" applyAlignment="1">
      <alignment horizontal="left" vertical="center" wrapText="1"/>
    </xf>
    <xf numFmtId="0" fontId="65" fillId="0" borderId="11" xfId="0" quotePrefix="1" applyFont="1" applyBorder="1" applyAlignment="1">
      <alignment horizontal="left" vertical="center" wrapText="1"/>
    </xf>
    <xf numFmtId="0" fontId="65" fillId="0" borderId="11" xfId="0" applyFont="1" applyBorder="1" applyAlignment="1">
      <alignment vertical="center" wrapText="1"/>
    </xf>
    <xf numFmtId="0" fontId="65" fillId="0" borderId="11" xfId="0" applyFont="1" applyBorder="1" applyAlignment="1">
      <alignment horizontal="center" vertical="center"/>
    </xf>
    <xf numFmtId="0" fontId="65" fillId="0" borderId="18" xfId="0" applyFont="1" applyBorder="1" applyAlignment="1">
      <alignment vertical="center" wrapText="1"/>
    </xf>
    <xf numFmtId="0" fontId="81" fillId="70" borderId="51" xfId="0" applyFont="1" applyFill="1" applyBorder="1" applyAlignment="1">
      <alignment horizontal="center" vertical="center" wrapText="1"/>
    </xf>
    <xf numFmtId="0" fontId="82" fillId="70" borderId="13" xfId="0" applyFont="1" applyFill="1" applyBorder="1" applyAlignment="1">
      <alignment horizontal="center" vertical="center" wrapText="1"/>
    </xf>
    <xf numFmtId="0" fontId="82" fillId="70" borderId="18" xfId="0" applyFont="1" applyFill="1" applyBorder="1" applyAlignment="1">
      <alignment horizontal="center" vertical="center" wrapText="1"/>
    </xf>
    <xf numFmtId="0" fontId="25" fillId="0" borderId="20" xfId="228" applyFont="1" applyBorder="1" applyAlignment="1">
      <alignment vertical="center" wrapText="1" readingOrder="1"/>
    </xf>
    <xf numFmtId="0" fontId="25" fillId="0" borderId="13" xfId="0" applyFont="1" applyBorder="1" applyAlignment="1">
      <alignment vertical="center" wrapText="1" readingOrder="1"/>
    </xf>
    <xf numFmtId="0" fontId="25" fillId="0" borderId="18" xfId="0" applyFont="1" applyBorder="1" applyAlignment="1">
      <alignment vertical="center" wrapText="1" readingOrder="1"/>
    </xf>
    <xf numFmtId="0" fontId="25" fillId="0" borderId="20" xfId="0" applyFont="1" applyBorder="1" applyAlignment="1">
      <alignment vertical="center" wrapText="1"/>
    </xf>
    <xf numFmtId="0" fontId="81" fillId="70" borderId="20" xfId="0" applyFont="1" applyFill="1" applyBorder="1" applyAlignment="1">
      <alignment horizontal="center" vertical="center" wrapText="1"/>
    </xf>
    <xf numFmtId="0" fontId="73" fillId="70" borderId="15" xfId="228" applyFont="1" applyFill="1" applyBorder="1" applyAlignment="1">
      <alignment horizontal="left" vertical="center" wrapText="1" readingOrder="1"/>
    </xf>
    <xf numFmtId="0" fontId="25" fillId="70" borderId="24" xfId="228" applyFont="1" applyFill="1" applyBorder="1" applyAlignment="1">
      <alignment horizontal="left" vertical="center" wrapText="1" readingOrder="1"/>
    </xf>
    <xf numFmtId="0" fontId="25" fillId="0" borderId="15" xfId="228" applyFont="1" applyBorder="1" applyAlignment="1">
      <alignment horizontal="center"/>
    </xf>
    <xf numFmtId="0" fontId="25" fillId="0" borderId="22" xfId="228" applyFont="1" applyBorder="1" applyAlignment="1">
      <alignment horizontal="center"/>
    </xf>
    <xf numFmtId="0" fontId="25" fillId="0" borderId="24" xfId="228" applyFont="1" applyBorder="1" applyAlignment="1">
      <alignment horizontal="center"/>
    </xf>
    <xf numFmtId="0" fontId="25" fillId="0" borderId="15" xfId="0" applyFont="1" applyBorder="1" applyAlignment="1">
      <alignment horizontal="left" vertical="center" wrapText="1" readingOrder="1"/>
    </xf>
    <xf numFmtId="0" fontId="25" fillId="0" borderId="24" xfId="0" applyFont="1" applyBorder="1" applyAlignment="1">
      <alignment horizontal="left" vertical="center" wrapText="1" readingOrder="1"/>
    </xf>
    <xf numFmtId="0" fontId="25" fillId="0" borderId="15" xfId="228" applyFont="1" applyBorder="1" applyAlignment="1">
      <alignment horizontal="left" vertical="center" readingOrder="1"/>
    </xf>
    <xf numFmtId="0" fontId="25" fillId="0" borderId="24" xfId="228" applyFont="1" applyBorder="1" applyAlignment="1">
      <alignment horizontal="left" vertical="center" readingOrder="1"/>
    </xf>
    <xf numFmtId="0" fontId="25" fillId="0" borderId="15" xfId="0" applyFont="1" applyBorder="1" applyAlignment="1">
      <alignment horizontal="center" vertical="center" wrapText="1"/>
    </xf>
    <xf numFmtId="0" fontId="25" fillId="0" borderId="51" xfId="228" applyFont="1" applyBorder="1" applyAlignment="1">
      <alignment horizontal="left" vertical="center" wrapText="1"/>
    </xf>
    <xf numFmtId="0" fontId="25" fillId="0" borderId="22" xfId="0" applyFont="1" applyBorder="1" applyAlignment="1">
      <alignment horizontal="left" vertical="center" wrapText="1" readingOrder="1"/>
    </xf>
    <xf numFmtId="0" fontId="25" fillId="0" borderId="15" xfId="0" applyFont="1" applyBorder="1" applyAlignment="1">
      <alignment horizontal="center" vertical="center" wrapText="1" readingOrder="1"/>
    </xf>
    <xf numFmtId="0" fontId="25" fillId="0" borderId="22" xfId="0" applyFont="1" applyBorder="1" applyAlignment="1">
      <alignment horizontal="center" vertical="center" wrapText="1" readingOrder="1"/>
    </xf>
    <xf numFmtId="0" fontId="25" fillId="0" borderId="24" xfId="0" applyFont="1" applyBorder="1" applyAlignment="1">
      <alignment horizontal="center" vertical="center" wrapText="1" readingOrder="1"/>
    </xf>
    <xf numFmtId="0" fontId="25" fillId="0" borderId="51"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8" xfId="0" applyFont="1" applyBorder="1" applyAlignment="1">
      <alignment horizontal="left" vertical="center" wrapText="1" readingOrder="1"/>
    </xf>
    <xf numFmtId="0" fontId="127" fillId="0" borderId="0" xfId="0" quotePrefix="1" applyFont="1" applyFill="1">
      <alignment vertical="center"/>
    </xf>
    <xf numFmtId="0" fontId="86" fillId="0" borderId="0" xfId="228" applyFont="1" applyFill="1" applyAlignment="1">
      <alignment horizontal="left"/>
    </xf>
    <xf numFmtId="0" fontId="159" fillId="0" borderId="0" xfId="0" applyFont="1" applyFill="1">
      <alignment vertical="center"/>
    </xf>
  </cellXfs>
  <cellStyles count="822">
    <cellStyle name="_x000a_shell=progma" xfId="1" xr:uid="{00000000-0005-0000-0000-000000000000}"/>
    <cellStyle name="20% - 輔色1" xfId="2" builtinId="30" customBuiltin="1"/>
    <cellStyle name="20% - 輔色1 2" xfId="3" xr:uid="{00000000-0005-0000-0000-000002000000}"/>
    <cellStyle name="20% - 輔色1 2 2" xfId="4" xr:uid="{00000000-0005-0000-0000-000003000000}"/>
    <cellStyle name="20% - 輔色1 3" xfId="5" xr:uid="{00000000-0005-0000-0000-000004000000}"/>
    <cellStyle name="20% - 輔色1 3 2" xfId="6" xr:uid="{00000000-0005-0000-0000-000005000000}"/>
    <cellStyle name="20% - 輔色1 4" xfId="7" xr:uid="{00000000-0005-0000-0000-000006000000}"/>
    <cellStyle name="20% - 輔色1 5" xfId="8" xr:uid="{00000000-0005-0000-0000-000007000000}"/>
    <cellStyle name="20% - 輔色1 6" xfId="9" xr:uid="{00000000-0005-0000-0000-000008000000}"/>
    <cellStyle name="20% - 輔色1 7" xfId="10" xr:uid="{00000000-0005-0000-0000-000009000000}"/>
    <cellStyle name="20% - 輔色1 8" xfId="11" xr:uid="{00000000-0005-0000-0000-00000A000000}"/>
    <cellStyle name="20% - 輔色1 8 2" xfId="12" xr:uid="{00000000-0005-0000-0000-00000B000000}"/>
    <cellStyle name="20% - 輔色1 8 3" xfId="13" xr:uid="{00000000-0005-0000-0000-00000C000000}"/>
    <cellStyle name="20% - 輔色2" xfId="14" builtinId="34" customBuiltin="1"/>
    <cellStyle name="20% - 輔色2 2" xfId="15" xr:uid="{00000000-0005-0000-0000-00000E000000}"/>
    <cellStyle name="20% - 輔色2 2 2" xfId="16" xr:uid="{00000000-0005-0000-0000-00000F000000}"/>
    <cellStyle name="20% - 輔色2 3" xfId="17" xr:uid="{00000000-0005-0000-0000-000010000000}"/>
    <cellStyle name="20% - 輔色2 3 2" xfId="18" xr:uid="{00000000-0005-0000-0000-000011000000}"/>
    <cellStyle name="20% - 輔色2 4" xfId="19" xr:uid="{00000000-0005-0000-0000-000012000000}"/>
    <cellStyle name="20% - 輔色2 5" xfId="20" xr:uid="{00000000-0005-0000-0000-000013000000}"/>
    <cellStyle name="20% - 輔色2 6" xfId="21" xr:uid="{00000000-0005-0000-0000-000014000000}"/>
    <cellStyle name="20% - 輔色2 7" xfId="22" xr:uid="{00000000-0005-0000-0000-000015000000}"/>
    <cellStyle name="20% - 輔色2 8" xfId="23" xr:uid="{00000000-0005-0000-0000-000016000000}"/>
    <cellStyle name="20% - 輔色2 8 2" xfId="24" xr:uid="{00000000-0005-0000-0000-000017000000}"/>
    <cellStyle name="20% - 輔色2 8 3" xfId="25" xr:uid="{00000000-0005-0000-0000-000018000000}"/>
    <cellStyle name="20% - 輔色3" xfId="26" builtinId="38" customBuiltin="1"/>
    <cellStyle name="20% - 輔色3 2" xfId="27" xr:uid="{00000000-0005-0000-0000-00001A000000}"/>
    <cellStyle name="20% - 輔色3 2 2" xfId="28" xr:uid="{00000000-0005-0000-0000-00001B000000}"/>
    <cellStyle name="20% - 輔色3 3" xfId="29" xr:uid="{00000000-0005-0000-0000-00001C000000}"/>
    <cellStyle name="20% - 輔色3 3 2" xfId="30" xr:uid="{00000000-0005-0000-0000-00001D000000}"/>
    <cellStyle name="20% - 輔色3 4" xfId="31" xr:uid="{00000000-0005-0000-0000-00001E000000}"/>
    <cellStyle name="20% - 輔色3 5" xfId="32" xr:uid="{00000000-0005-0000-0000-00001F000000}"/>
    <cellStyle name="20% - 輔色3 6" xfId="33" xr:uid="{00000000-0005-0000-0000-000020000000}"/>
    <cellStyle name="20% - 輔色3 7" xfId="34" xr:uid="{00000000-0005-0000-0000-000021000000}"/>
    <cellStyle name="20% - 輔色3 8" xfId="35" xr:uid="{00000000-0005-0000-0000-000022000000}"/>
    <cellStyle name="20% - 輔色3 8 2" xfId="36" xr:uid="{00000000-0005-0000-0000-000023000000}"/>
    <cellStyle name="20% - 輔色3 8 3" xfId="37" xr:uid="{00000000-0005-0000-0000-000024000000}"/>
    <cellStyle name="20% - 輔色4" xfId="38" builtinId="42" customBuiltin="1"/>
    <cellStyle name="20% - 輔色4 2" xfId="39" xr:uid="{00000000-0005-0000-0000-000026000000}"/>
    <cellStyle name="20% - 輔色4 2 2" xfId="40" xr:uid="{00000000-0005-0000-0000-000027000000}"/>
    <cellStyle name="20% - 輔色4 3" xfId="41" xr:uid="{00000000-0005-0000-0000-000028000000}"/>
    <cellStyle name="20% - 輔色4 3 2" xfId="42" xr:uid="{00000000-0005-0000-0000-000029000000}"/>
    <cellStyle name="20% - 輔色4 4" xfId="43" xr:uid="{00000000-0005-0000-0000-00002A000000}"/>
    <cellStyle name="20% - 輔色4 5" xfId="44" xr:uid="{00000000-0005-0000-0000-00002B000000}"/>
    <cellStyle name="20% - 輔色4 6" xfId="45" xr:uid="{00000000-0005-0000-0000-00002C000000}"/>
    <cellStyle name="20% - 輔色4 7" xfId="46" xr:uid="{00000000-0005-0000-0000-00002D000000}"/>
    <cellStyle name="20% - 輔色4 8" xfId="47" xr:uid="{00000000-0005-0000-0000-00002E000000}"/>
    <cellStyle name="20% - 輔色4 8 2" xfId="48" xr:uid="{00000000-0005-0000-0000-00002F000000}"/>
    <cellStyle name="20% - 輔色4 8 3" xfId="49" xr:uid="{00000000-0005-0000-0000-000030000000}"/>
    <cellStyle name="20% - 輔色5" xfId="50" builtinId="46" customBuiltin="1"/>
    <cellStyle name="20% - 輔色5 2" xfId="51" xr:uid="{00000000-0005-0000-0000-000032000000}"/>
    <cellStyle name="20% - 輔色5 2 2" xfId="52" xr:uid="{00000000-0005-0000-0000-000033000000}"/>
    <cellStyle name="20% - 輔色5 3" xfId="53" xr:uid="{00000000-0005-0000-0000-000034000000}"/>
    <cellStyle name="20% - 輔色5 3 2" xfId="54" xr:uid="{00000000-0005-0000-0000-000035000000}"/>
    <cellStyle name="20% - 輔色5 4" xfId="55" xr:uid="{00000000-0005-0000-0000-000036000000}"/>
    <cellStyle name="20% - 輔色5 5" xfId="56" xr:uid="{00000000-0005-0000-0000-000037000000}"/>
    <cellStyle name="20% - 輔色5 6" xfId="57" xr:uid="{00000000-0005-0000-0000-000038000000}"/>
    <cellStyle name="20% - 輔色5 7" xfId="58" xr:uid="{00000000-0005-0000-0000-000039000000}"/>
    <cellStyle name="20% - 輔色5 8" xfId="59" xr:uid="{00000000-0005-0000-0000-00003A000000}"/>
    <cellStyle name="20% - 輔色5 8 2" xfId="60" xr:uid="{00000000-0005-0000-0000-00003B000000}"/>
    <cellStyle name="20% - 輔色5 8 3" xfId="61" xr:uid="{00000000-0005-0000-0000-00003C000000}"/>
    <cellStyle name="20% - 輔色6" xfId="62" builtinId="50" customBuiltin="1"/>
    <cellStyle name="20% - 輔色6 2" xfId="63" xr:uid="{00000000-0005-0000-0000-00003E000000}"/>
    <cellStyle name="20% - 輔色6 2 2" xfId="64" xr:uid="{00000000-0005-0000-0000-00003F000000}"/>
    <cellStyle name="20% - 輔色6 3" xfId="65" xr:uid="{00000000-0005-0000-0000-000040000000}"/>
    <cellStyle name="20% - 輔色6 3 2" xfId="66" xr:uid="{00000000-0005-0000-0000-000041000000}"/>
    <cellStyle name="20% - 輔色6 4" xfId="67" xr:uid="{00000000-0005-0000-0000-000042000000}"/>
    <cellStyle name="20% - 輔色6 5" xfId="68" xr:uid="{00000000-0005-0000-0000-000043000000}"/>
    <cellStyle name="20% - 輔色6 6" xfId="69" xr:uid="{00000000-0005-0000-0000-000044000000}"/>
    <cellStyle name="20% - 輔色6 7" xfId="70" xr:uid="{00000000-0005-0000-0000-000045000000}"/>
    <cellStyle name="20% - 輔色6 8" xfId="71" xr:uid="{00000000-0005-0000-0000-000046000000}"/>
    <cellStyle name="20% - 輔色6 8 2" xfId="72" xr:uid="{00000000-0005-0000-0000-000047000000}"/>
    <cellStyle name="20% - 輔色6 8 3" xfId="73" xr:uid="{00000000-0005-0000-0000-000048000000}"/>
    <cellStyle name="40% - 輔色1" xfId="74" builtinId="31" customBuiltin="1"/>
    <cellStyle name="40% - 輔色1 2" xfId="75" xr:uid="{00000000-0005-0000-0000-00004A000000}"/>
    <cellStyle name="40% - 輔色1 2 2" xfId="76" xr:uid="{00000000-0005-0000-0000-00004B000000}"/>
    <cellStyle name="40% - 輔色1 3" xfId="77" xr:uid="{00000000-0005-0000-0000-00004C000000}"/>
    <cellStyle name="40% - 輔色1 3 2" xfId="78" xr:uid="{00000000-0005-0000-0000-00004D000000}"/>
    <cellStyle name="40% - 輔色1 4" xfId="79" xr:uid="{00000000-0005-0000-0000-00004E000000}"/>
    <cellStyle name="40% - 輔色1 5" xfId="80" xr:uid="{00000000-0005-0000-0000-00004F000000}"/>
    <cellStyle name="40% - 輔色1 6" xfId="81" xr:uid="{00000000-0005-0000-0000-000050000000}"/>
    <cellStyle name="40% - 輔色1 7" xfId="82" xr:uid="{00000000-0005-0000-0000-000051000000}"/>
    <cellStyle name="40% - 輔色1 8" xfId="83" xr:uid="{00000000-0005-0000-0000-000052000000}"/>
    <cellStyle name="40% - 輔色1 8 2" xfId="84" xr:uid="{00000000-0005-0000-0000-000053000000}"/>
    <cellStyle name="40% - 輔色1 8 3" xfId="85" xr:uid="{00000000-0005-0000-0000-000054000000}"/>
    <cellStyle name="40% - 輔色2" xfId="86" builtinId="35" customBuiltin="1"/>
    <cellStyle name="40% - 輔色2 2" xfId="87" xr:uid="{00000000-0005-0000-0000-000056000000}"/>
    <cellStyle name="40% - 輔色2 2 2" xfId="88" xr:uid="{00000000-0005-0000-0000-000057000000}"/>
    <cellStyle name="40% - 輔色2 3" xfId="89" xr:uid="{00000000-0005-0000-0000-000058000000}"/>
    <cellStyle name="40% - 輔色2 3 2" xfId="90" xr:uid="{00000000-0005-0000-0000-000059000000}"/>
    <cellStyle name="40% - 輔色2 4" xfId="91" xr:uid="{00000000-0005-0000-0000-00005A000000}"/>
    <cellStyle name="40% - 輔色2 5" xfId="92" xr:uid="{00000000-0005-0000-0000-00005B000000}"/>
    <cellStyle name="40% - 輔色2 6" xfId="93" xr:uid="{00000000-0005-0000-0000-00005C000000}"/>
    <cellStyle name="40% - 輔色2 7" xfId="94" xr:uid="{00000000-0005-0000-0000-00005D000000}"/>
    <cellStyle name="40% - 輔色2 8" xfId="95" xr:uid="{00000000-0005-0000-0000-00005E000000}"/>
    <cellStyle name="40% - 輔色2 8 2" xfId="96" xr:uid="{00000000-0005-0000-0000-00005F000000}"/>
    <cellStyle name="40% - 輔色2 8 3" xfId="97" xr:uid="{00000000-0005-0000-0000-000060000000}"/>
    <cellStyle name="40% - 輔色3" xfId="98" builtinId="39" customBuiltin="1"/>
    <cellStyle name="40% - 輔色3 2" xfId="99" xr:uid="{00000000-0005-0000-0000-000062000000}"/>
    <cellStyle name="40% - 輔色3 2 2" xfId="100" xr:uid="{00000000-0005-0000-0000-000063000000}"/>
    <cellStyle name="40% - 輔色3 3" xfId="101" xr:uid="{00000000-0005-0000-0000-000064000000}"/>
    <cellStyle name="40% - 輔色3 3 2" xfId="102" xr:uid="{00000000-0005-0000-0000-000065000000}"/>
    <cellStyle name="40% - 輔色3 4" xfId="103" xr:uid="{00000000-0005-0000-0000-000066000000}"/>
    <cellStyle name="40% - 輔色3 5" xfId="104" xr:uid="{00000000-0005-0000-0000-000067000000}"/>
    <cellStyle name="40% - 輔色3 6" xfId="105" xr:uid="{00000000-0005-0000-0000-000068000000}"/>
    <cellStyle name="40% - 輔色3 7" xfId="106" xr:uid="{00000000-0005-0000-0000-000069000000}"/>
    <cellStyle name="40% - 輔色3 8" xfId="107" xr:uid="{00000000-0005-0000-0000-00006A000000}"/>
    <cellStyle name="40% - 輔色3 8 2" xfId="108" xr:uid="{00000000-0005-0000-0000-00006B000000}"/>
    <cellStyle name="40% - 輔色3 8 3" xfId="109" xr:uid="{00000000-0005-0000-0000-00006C000000}"/>
    <cellStyle name="40% - 輔色4" xfId="110" builtinId="43" customBuiltin="1"/>
    <cellStyle name="40% - 輔色4 2" xfId="111" xr:uid="{00000000-0005-0000-0000-00006E000000}"/>
    <cellStyle name="40% - 輔色4 2 2" xfId="112" xr:uid="{00000000-0005-0000-0000-00006F000000}"/>
    <cellStyle name="40% - 輔色4 3" xfId="113" xr:uid="{00000000-0005-0000-0000-000070000000}"/>
    <cellStyle name="40% - 輔色4 3 2" xfId="114" xr:uid="{00000000-0005-0000-0000-000071000000}"/>
    <cellStyle name="40% - 輔色4 4" xfId="115" xr:uid="{00000000-0005-0000-0000-000072000000}"/>
    <cellStyle name="40% - 輔色4 5" xfId="116" xr:uid="{00000000-0005-0000-0000-000073000000}"/>
    <cellStyle name="40% - 輔色4 6" xfId="117" xr:uid="{00000000-0005-0000-0000-000074000000}"/>
    <cellStyle name="40% - 輔色4 7" xfId="118" xr:uid="{00000000-0005-0000-0000-000075000000}"/>
    <cellStyle name="40% - 輔色4 8" xfId="119" xr:uid="{00000000-0005-0000-0000-000076000000}"/>
    <cellStyle name="40% - 輔色4 8 2" xfId="120" xr:uid="{00000000-0005-0000-0000-000077000000}"/>
    <cellStyle name="40% - 輔色4 8 3" xfId="121" xr:uid="{00000000-0005-0000-0000-000078000000}"/>
    <cellStyle name="40% - 輔色5" xfId="122" builtinId="47" customBuiltin="1"/>
    <cellStyle name="40% - 輔色5 2" xfId="123" xr:uid="{00000000-0005-0000-0000-00007A000000}"/>
    <cellStyle name="40% - 輔色5 2 2" xfId="124" xr:uid="{00000000-0005-0000-0000-00007B000000}"/>
    <cellStyle name="40% - 輔色5 3" xfId="125" xr:uid="{00000000-0005-0000-0000-00007C000000}"/>
    <cellStyle name="40% - 輔色5 3 2" xfId="126" xr:uid="{00000000-0005-0000-0000-00007D000000}"/>
    <cellStyle name="40% - 輔色5 4" xfId="127" xr:uid="{00000000-0005-0000-0000-00007E000000}"/>
    <cellStyle name="40% - 輔色5 5" xfId="128" xr:uid="{00000000-0005-0000-0000-00007F000000}"/>
    <cellStyle name="40% - 輔色5 6" xfId="129" xr:uid="{00000000-0005-0000-0000-000080000000}"/>
    <cellStyle name="40% - 輔色5 7" xfId="130" xr:uid="{00000000-0005-0000-0000-000081000000}"/>
    <cellStyle name="40% - 輔色5 8" xfId="131" xr:uid="{00000000-0005-0000-0000-000082000000}"/>
    <cellStyle name="40% - 輔色5 8 2" xfId="132" xr:uid="{00000000-0005-0000-0000-000083000000}"/>
    <cellStyle name="40% - 輔色5 8 3" xfId="133" xr:uid="{00000000-0005-0000-0000-000084000000}"/>
    <cellStyle name="40% - 輔色6" xfId="134" builtinId="51" customBuiltin="1"/>
    <cellStyle name="40% - 輔色6 2" xfId="135" xr:uid="{00000000-0005-0000-0000-000086000000}"/>
    <cellStyle name="40% - 輔色6 2 2" xfId="136" xr:uid="{00000000-0005-0000-0000-000087000000}"/>
    <cellStyle name="40% - 輔色6 3" xfId="137" xr:uid="{00000000-0005-0000-0000-000088000000}"/>
    <cellStyle name="40% - 輔色6 3 2" xfId="138" xr:uid="{00000000-0005-0000-0000-000089000000}"/>
    <cellStyle name="40% - 輔色6 4" xfId="139" xr:uid="{00000000-0005-0000-0000-00008A000000}"/>
    <cellStyle name="40% - 輔色6 5" xfId="140" xr:uid="{00000000-0005-0000-0000-00008B000000}"/>
    <cellStyle name="40% - 輔色6 6" xfId="141" xr:uid="{00000000-0005-0000-0000-00008C000000}"/>
    <cellStyle name="40% - 輔色6 7" xfId="142" xr:uid="{00000000-0005-0000-0000-00008D000000}"/>
    <cellStyle name="40% - 輔色6 8" xfId="143" xr:uid="{00000000-0005-0000-0000-00008E000000}"/>
    <cellStyle name="40% - 輔色6 8 2" xfId="144" xr:uid="{00000000-0005-0000-0000-00008F000000}"/>
    <cellStyle name="40% - 輔色6 8 3" xfId="145" xr:uid="{00000000-0005-0000-0000-000090000000}"/>
    <cellStyle name="60% - 輔色1" xfId="146" builtinId="32" customBuiltin="1"/>
    <cellStyle name="60% - 輔色1 2" xfId="147" xr:uid="{00000000-0005-0000-0000-000092000000}"/>
    <cellStyle name="60% - 輔色1 2 2" xfId="148" xr:uid="{00000000-0005-0000-0000-000093000000}"/>
    <cellStyle name="60% - 輔色1 3" xfId="149" xr:uid="{00000000-0005-0000-0000-000094000000}"/>
    <cellStyle name="60% - 輔色1 3 2" xfId="150" xr:uid="{00000000-0005-0000-0000-000095000000}"/>
    <cellStyle name="60% - 輔色1 4" xfId="151" xr:uid="{00000000-0005-0000-0000-000096000000}"/>
    <cellStyle name="60% - 輔色1 5" xfId="152" xr:uid="{00000000-0005-0000-0000-000097000000}"/>
    <cellStyle name="60% - 輔色1 6" xfId="153" xr:uid="{00000000-0005-0000-0000-000098000000}"/>
    <cellStyle name="60% - 輔色1 7" xfId="154" xr:uid="{00000000-0005-0000-0000-000099000000}"/>
    <cellStyle name="60% - 輔色2" xfId="155" builtinId="36" customBuiltin="1"/>
    <cellStyle name="60% - 輔色2 2" xfId="156" xr:uid="{00000000-0005-0000-0000-00009B000000}"/>
    <cellStyle name="60% - 輔色2 2 2" xfId="157" xr:uid="{00000000-0005-0000-0000-00009C000000}"/>
    <cellStyle name="60% - 輔色2 3" xfId="158" xr:uid="{00000000-0005-0000-0000-00009D000000}"/>
    <cellStyle name="60% - 輔色2 3 2" xfId="159" xr:uid="{00000000-0005-0000-0000-00009E000000}"/>
    <cellStyle name="60% - 輔色2 4" xfId="160" xr:uid="{00000000-0005-0000-0000-00009F000000}"/>
    <cellStyle name="60% - 輔色2 5" xfId="161" xr:uid="{00000000-0005-0000-0000-0000A0000000}"/>
    <cellStyle name="60% - 輔色2 6" xfId="162" xr:uid="{00000000-0005-0000-0000-0000A1000000}"/>
    <cellStyle name="60% - 輔色2 7" xfId="163" xr:uid="{00000000-0005-0000-0000-0000A2000000}"/>
    <cellStyle name="60% - 輔色3" xfId="164" builtinId="40" customBuiltin="1"/>
    <cellStyle name="60% - 輔色3 2" xfId="165" xr:uid="{00000000-0005-0000-0000-0000A4000000}"/>
    <cellStyle name="60% - 輔色3 2 2" xfId="166" xr:uid="{00000000-0005-0000-0000-0000A5000000}"/>
    <cellStyle name="60% - 輔色3 3" xfId="167" xr:uid="{00000000-0005-0000-0000-0000A6000000}"/>
    <cellStyle name="60% - 輔色3 3 2" xfId="168" xr:uid="{00000000-0005-0000-0000-0000A7000000}"/>
    <cellStyle name="60% - 輔色3 4" xfId="169" xr:uid="{00000000-0005-0000-0000-0000A8000000}"/>
    <cellStyle name="60% - 輔色3 5" xfId="170" xr:uid="{00000000-0005-0000-0000-0000A9000000}"/>
    <cellStyle name="60% - 輔色3 6" xfId="171" xr:uid="{00000000-0005-0000-0000-0000AA000000}"/>
    <cellStyle name="60% - 輔色3 7" xfId="172" xr:uid="{00000000-0005-0000-0000-0000AB000000}"/>
    <cellStyle name="60% - 輔色4" xfId="173" builtinId="44" customBuiltin="1"/>
    <cellStyle name="60% - 輔色4 2" xfId="174" xr:uid="{00000000-0005-0000-0000-0000AD000000}"/>
    <cellStyle name="60% - 輔色4 2 2" xfId="175" xr:uid="{00000000-0005-0000-0000-0000AE000000}"/>
    <cellStyle name="60% - 輔色4 3" xfId="176" xr:uid="{00000000-0005-0000-0000-0000AF000000}"/>
    <cellStyle name="60% - 輔色4 3 2" xfId="177" xr:uid="{00000000-0005-0000-0000-0000B0000000}"/>
    <cellStyle name="60% - 輔色4 4" xfId="178" xr:uid="{00000000-0005-0000-0000-0000B1000000}"/>
    <cellStyle name="60% - 輔色4 5" xfId="179" xr:uid="{00000000-0005-0000-0000-0000B2000000}"/>
    <cellStyle name="60% - 輔色4 6" xfId="180" xr:uid="{00000000-0005-0000-0000-0000B3000000}"/>
    <cellStyle name="60% - 輔色4 7" xfId="181" xr:uid="{00000000-0005-0000-0000-0000B4000000}"/>
    <cellStyle name="60% - 輔色5" xfId="182" builtinId="48" customBuiltin="1"/>
    <cellStyle name="60% - 輔色5 2" xfId="183" xr:uid="{00000000-0005-0000-0000-0000B6000000}"/>
    <cellStyle name="60% - 輔色5 2 2" xfId="184" xr:uid="{00000000-0005-0000-0000-0000B7000000}"/>
    <cellStyle name="60% - 輔色5 3" xfId="185" xr:uid="{00000000-0005-0000-0000-0000B8000000}"/>
    <cellStyle name="60% - 輔色5 3 2" xfId="186" xr:uid="{00000000-0005-0000-0000-0000B9000000}"/>
    <cellStyle name="60% - 輔色5 4" xfId="187" xr:uid="{00000000-0005-0000-0000-0000BA000000}"/>
    <cellStyle name="60% - 輔色5 5" xfId="188" xr:uid="{00000000-0005-0000-0000-0000BB000000}"/>
    <cellStyle name="60% - 輔色5 6" xfId="189" xr:uid="{00000000-0005-0000-0000-0000BC000000}"/>
    <cellStyle name="60% - 輔色5 7" xfId="190" xr:uid="{00000000-0005-0000-0000-0000BD000000}"/>
    <cellStyle name="60% - 輔色6" xfId="191" builtinId="52" customBuiltin="1"/>
    <cellStyle name="60% - 輔色6 2" xfId="192" xr:uid="{00000000-0005-0000-0000-0000BF000000}"/>
    <cellStyle name="60% - 輔色6 2 2" xfId="193" xr:uid="{00000000-0005-0000-0000-0000C0000000}"/>
    <cellStyle name="60% - 輔色6 3" xfId="194" xr:uid="{00000000-0005-0000-0000-0000C1000000}"/>
    <cellStyle name="60% - 輔色6 3 2" xfId="195" xr:uid="{00000000-0005-0000-0000-0000C2000000}"/>
    <cellStyle name="60% - 輔色6 4" xfId="196" xr:uid="{00000000-0005-0000-0000-0000C3000000}"/>
    <cellStyle name="60% - 輔色6 5" xfId="197" xr:uid="{00000000-0005-0000-0000-0000C4000000}"/>
    <cellStyle name="60% - 輔色6 6" xfId="198" xr:uid="{00000000-0005-0000-0000-0000C5000000}"/>
    <cellStyle name="60% - 輔色6 7" xfId="199" xr:uid="{00000000-0005-0000-0000-0000C6000000}"/>
    <cellStyle name="Centered Heading" xfId="618" xr:uid="{00000000-0005-0000-0000-0000C7000000}"/>
    <cellStyle name="Comma_Worksheet in  US Financial Statements Ref. Workbook - Single Co" xfId="619" xr:uid="{00000000-0005-0000-0000-0000C8000000}"/>
    <cellStyle name="CR Comma" xfId="620" xr:uid="{00000000-0005-0000-0000-0000C9000000}"/>
    <cellStyle name="Credit" xfId="621" xr:uid="{00000000-0005-0000-0000-0000CA000000}"/>
    <cellStyle name="Credit subtotal" xfId="622" xr:uid="{00000000-0005-0000-0000-0000CB000000}"/>
    <cellStyle name="Credit Total" xfId="623" xr:uid="{00000000-0005-0000-0000-0000CC000000}"/>
    <cellStyle name="Debit" xfId="624" xr:uid="{00000000-0005-0000-0000-0000CD000000}"/>
    <cellStyle name="Debit subtotal" xfId="625" xr:uid="{00000000-0005-0000-0000-0000CE000000}"/>
    <cellStyle name="Debit Total" xfId="626" xr:uid="{00000000-0005-0000-0000-0000CF000000}"/>
    <cellStyle name="Euro" xfId="200" xr:uid="{00000000-0005-0000-0000-0000D0000000}"/>
    <cellStyle name="Euro 2" xfId="627" xr:uid="{00000000-0005-0000-0000-0000D1000000}"/>
    <cellStyle name="Footnote" xfId="201" xr:uid="{00000000-0005-0000-0000-0000D2000000}"/>
    <cellStyle name="Heading" xfId="628" xr:uid="{00000000-0005-0000-0000-0000D3000000}"/>
    <cellStyle name="Heading No Underline" xfId="629" xr:uid="{00000000-0005-0000-0000-0000D4000000}"/>
    <cellStyle name="Normal_A" xfId="630" xr:uid="{00000000-0005-0000-0000-0000D5000000}"/>
    <cellStyle name="oft Excel]_x000d__x000a_Comment=The open=/f lines load custom functions into the Paste Function list._x000d__x000a_Maximized=3_x000d__x000a_AutoFormat=" xfId="631" xr:uid="{00000000-0005-0000-0000-0000D6000000}"/>
    <cellStyle name="Percent (0)" xfId="632" xr:uid="{00000000-0005-0000-0000-0000D7000000}"/>
    <cellStyle name="Table Heading" xfId="202" xr:uid="{00000000-0005-0000-0000-0000D8000000}"/>
    <cellStyle name="Table Title" xfId="203" xr:uid="{00000000-0005-0000-0000-0000D9000000}"/>
    <cellStyle name="Table Units" xfId="204" xr:uid="{00000000-0005-0000-0000-0000DA000000}"/>
    <cellStyle name="Tickmark" xfId="633" xr:uid="{00000000-0005-0000-0000-0000DB000000}"/>
    <cellStyle name="一月" xfId="634" xr:uid="{00000000-0005-0000-0000-0000DC000000}"/>
    <cellStyle name="一般" xfId="0" builtinId="0"/>
    <cellStyle name="一般 10" xfId="205" xr:uid="{00000000-0005-0000-0000-0000DE000000}"/>
    <cellStyle name="一般 10 2" xfId="206" xr:uid="{00000000-0005-0000-0000-0000DF000000}"/>
    <cellStyle name="一般 11" xfId="207" xr:uid="{00000000-0005-0000-0000-0000E0000000}"/>
    <cellStyle name="一般 11 2" xfId="208" xr:uid="{00000000-0005-0000-0000-0000E1000000}"/>
    <cellStyle name="一般 11 2 2" xfId="209" xr:uid="{00000000-0005-0000-0000-0000E2000000}"/>
    <cellStyle name="一般 11 3" xfId="210" xr:uid="{00000000-0005-0000-0000-0000E3000000}"/>
    <cellStyle name="一般 11 4" xfId="211" xr:uid="{00000000-0005-0000-0000-0000E4000000}"/>
    <cellStyle name="一般 12" xfId="212" xr:uid="{00000000-0005-0000-0000-0000E5000000}"/>
    <cellStyle name="一般 13" xfId="213" xr:uid="{00000000-0005-0000-0000-0000E6000000}"/>
    <cellStyle name="一般 14" xfId="214" xr:uid="{00000000-0005-0000-0000-0000E7000000}"/>
    <cellStyle name="一般 14 2" xfId="635" xr:uid="{00000000-0005-0000-0000-0000E8000000}"/>
    <cellStyle name="一般 14 2 2" xfId="701" xr:uid="{00000000-0005-0000-0000-0000E9000000}"/>
    <cellStyle name="一般 14 2 3" xfId="700" xr:uid="{00000000-0005-0000-0000-0000EA000000}"/>
    <cellStyle name="一般 15" xfId="215" xr:uid="{00000000-0005-0000-0000-0000EB000000}"/>
    <cellStyle name="一般 15 2" xfId="636" xr:uid="{00000000-0005-0000-0000-0000EC000000}"/>
    <cellStyle name="一般 16" xfId="216" xr:uid="{00000000-0005-0000-0000-0000ED000000}"/>
    <cellStyle name="一般 16 2" xfId="217" xr:uid="{00000000-0005-0000-0000-0000EE000000}"/>
    <cellStyle name="一般 16 3" xfId="218" xr:uid="{00000000-0005-0000-0000-0000EF000000}"/>
    <cellStyle name="一般 16 4" xfId="637" xr:uid="{00000000-0005-0000-0000-0000F0000000}"/>
    <cellStyle name="一般 17" xfId="219" xr:uid="{00000000-0005-0000-0000-0000F1000000}"/>
    <cellStyle name="一般 17 2" xfId="220" xr:uid="{00000000-0005-0000-0000-0000F2000000}"/>
    <cellStyle name="一般 17 3" xfId="221" xr:uid="{00000000-0005-0000-0000-0000F3000000}"/>
    <cellStyle name="一般 18" xfId="222" xr:uid="{00000000-0005-0000-0000-0000F4000000}"/>
    <cellStyle name="一般 18 2" xfId="638" xr:uid="{00000000-0005-0000-0000-0000F5000000}"/>
    <cellStyle name="一般 19" xfId="223" xr:uid="{00000000-0005-0000-0000-0000F6000000}"/>
    <cellStyle name="一般 2" xfId="224" xr:uid="{00000000-0005-0000-0000-0000F7000000}"/>
    <cellStyle name="一般 2 2" xfId="225" xr:uid="{00000000-0005-0000-0000-0000F8000000}"/>
    <cellStyle name="一般 2 2 2" xfId="226" xr:uid="{00000000-0005-0000-0000-0000F9000000}"/>
    <cellStyle name="一般 2 2 2 2" xfId="227" xr:uid="{00000000-0005-0000-0000-0000FA000000}"/>
    <cellStyle name="一般 2 2 2 3" xfId="228" xr:uid="{00000000-0005-0000-0000-0000FB000000}"/>
    <cellStyle name="一般 2 2 3" xfId="229" xr:uid="{00000000-0005-0000-0000-0000FC000000}"/>
    <cellStyle name="一般 2 3" xfId="230" xr:uid="{00000000-0005-0000-0000-0000FD000000}"/>
    <cellStyle name="一般 2 3 2" xfId="231" xr:uid="{00000000-0005-0000-0000-0000FE000000}"/>
    <cellStyle name="一般 2 3 3" xfId="232" xr:uid="{00000000-0005-0000-0000-0000FF000000}"/>
    <cellStyle name="一般 2 3 4" xfId="639" xr:uid="{00000000-0005-0000-0000-000000010000}"/>
    <cellStyle name="一般 2 4" xfId="233" xr:uid="{00000000-0005-0000-0000-000001010000}"/>
    <cellStyle name="一般 2 4 2" xfId="234" xr:uid="{00000000-0005-0000-0000-000002010000}"/>
    <cellStyle name="一般 2 4 3" xfId="235" xr:uid="{00000000-0005-0000-0000-000003010000}"/>
    <cellStyle name="一般 2 5" xfId="236" xr:uid="{00000000-0005-0000-0000-000004010000}"/>
    <cellStyle name="一般 2 6" xfId="237" xr:uid="{00000000-0005-0000-0000-000005010000}"/>
    <cellStyle name="一般 2 7" xfId="238" xr:uid="{00000000-0005-0000-0000-000006010000}"/>
    <cellStyle name="一般 2 8" xfId="239" xr:uid="{00000000-0005-0000-0000-000007010000}"/>
    <cellStyle name="一般 2_RBC相關報表-產險" xfId="640" xr:uid="{00000000-0005-0000-0000-000008010000}"/>
    <cellStyle name="一般 20" xfId="240" xr:uid="{00000000-0005-0000-0000-000009010000}"/>
    <cellStyle name="一般 21" xfId="241" xr:uid="{00000000-0005-0000-0000-00000A010000}"/>
    <cellStyle name="一般 22" xfId="242" xr:uid="{00000000-0005-0000-0000-00000B010000}"/>
    <cellStyle name="一般 23" xfId="243" xr:uid="{00000000-0005-0000-0000-00000C010000}"/>
    <cellStyle name="一般 24" xfId="244" xr:uid="{00000000-0005-0000-0000-00000D010000}"/>
    <cellStyle name="一般 25" xfId="245" xr:uid="{00000000-0005-0000-0000-00000E010000}"/>
    <cellStyle name="一般 26" xfId="617" xr:uid="{00000000-0005-0000-0000-00000F010000}"/>
    <cellStyle name="一般 27" xfId="641" xr:uid="{00000000-0005-0000-0000-000010010000}"/>
    <cellStyle name="一般 28" xfId="697" xr:uid="{00000000-0005-0000-0000-000011010000}"/>
    <cellStyle name="一般 28 2" xfId="708" xr:uid="{00000000-0005-0000-0000-000012010000}"/>
    <cellStyle name="一般 28 2 2" xfId="819" xr:uid="{573A7DCB-8DF9-4FE9-B529-7E7D53A01938}"/>
    <cellStyle name="一般 28 3" xfId="814" xr:uid="{94346609-7095-4997-AAA4-678CD0CA3B59}"/>
    <cellStyle name="一般 29" xfId="693" xr:uid="{00000000-0005-0000-0000-000013010000}"/>
    <cellStyle name="一般 29 2" xfId="707" xr:uid="{00000000-0005-0000-0000-000014010000}"/>
    <cellStyle name="一般 29 2 2" xfId="818" xr:uid="{F701BBCA-AB2C-40E4-AF3A-141D58A15EEB}"/>
    <cellStyle name="一般 29 3" xfId="812" xr:uid="{9C5C1216-A038-434E-B7E2-682DA7D77EBD}"/>
    <cellStyle name="一般 3" xfId="246" xr:uid="{00000000-0005-0000-0000-000015010000}"/>
    <cellStyle name="一般 3 2" xfId="247" xr:uid="{00000000-0005-0000-0000-000016010000}"/>
    <cellStyle name="一般 3 2 2" xfId="644" xr:uid="{00000000-0005-0000-0000-000017010000}"/>
    <cellStyle name="一般 3 2 3" xfId="643" xr:uid="{00000000-0005-0000-0000-000018010000}"/>
    <cellStyle name="一般 3 3" xfId="248" xr:uid="{00000000-0005-0000-0000-000019010000}"/>
    <cellStyle name="一般 3 3 2" xfId="249" xr:uid="{00000000-0005-0000-0000-00001A010000}"/>
    <cellStyle name="一般 3 3 3" xfId="250" xr:uid="{00000000-0005-0000-0000-00001B010000}"/>
    <cellStyle name="一般 3 3 4" xfId="645" xr:uid="{00000000-0005-0000-0000-00001C010000}"/>
    <cellStyle name="一般 3 4" xfId="251" xr:uid="{00000000-0005-0000-0000-00001D010000}"/>
    <cellStyle name="一般 3 5" xfId="252" xr:uid="{00000000-0005-0000-0000-00001E010000}"/>
    <cellStyle name="一般 3 6" xfId="253" xr:uid="{00000000-0005-0000-0000-00001F010000}"/>
    <cellStyle name="一般 3 7" xfId="254" xr:uid="{00000000-0005-0000-0000-000020010000}"/>
    <cellStyle name="一般 3 8" xfId="255" xr:uid="{00000000-0005-0000-0000-000021010000}"/>
    <cellStyle name="一般 3 9" xfId="642" xr:uid="{00000000-0005-0000-0000-000022010000}"/>
    <cellStyle name="一般 30" xfId="694" xr:uid="{00000000-0005-0000-0000-000023010000}"/>
    <cellStyle name="一般 4" xfId="256" xr:uid="{00000000-0005-0000-0000-000024010000}"/>
    <cellStyle name="一般 4 2" xfId="257" xr:uid="{00000000-0005-0000-0000-000025010000}"/>
    <cellStyle name="一般 4 3" xfId="258" xr:uid="{00000000-0005-0000-0000-000026010000}"/>
    <cellStyle name="一般 4 3 2" xfId="259" xr:uid="{00000000-0005-0000-0000-000027010000}"/>
    <cellStyle name="一般 4 3 2 2" xfId="260" xr:uid="{00000000-0005-0000-0000-000028010000}"/>
    <cellStyle name="一般 4 3 2 3" xfId="261" xr:uid="{00000000-0005-0000-0000-000029010000}"/>
    <cellStyle name="一般 4 3 3" xfId="262" xr:uid="{00000000-0005-0000-0000-00002A010000}"/>
    <cellStyle name="一般 4 3 4" xfId="263" xr:uid="{00000000-0005-0000-0000-00002B010000}"/>
    <cellStyle name="一般 4 3 5" xfId="264" xr:uid="{00000000-0005-0000-0000-00002C010000}"/>
    <cellStyle name="一般 4 4" xfId="265" xr:uid="{00000000-0005-0000-0000-00002D010000}"/>
    <cellStyle name="一般 4 5" xfId="266" xr:uid="{00000000-0005-0000-0000-00002E010000}"/>
    <cellStyle name="一般 4 6" xfId="646" xr:uid="{00000000-0005-0000-0000-00002F010000}"/>
    <cellStyle name="一般 5" xfId="267" xr:uid="{00000000-0005-0000-0000-000030010000}"/>
    <cellStyle name="一般 5 2" xfId="268" xr:uid="{00000000-0005-0000-0000-000031010000}"/>
    <cellStyle name="一般 5 3" xfId="647" xr:uid="{00000000-0005-0000-0000-000032010000}"/>
    <cellStyle name="一般 6" xfId="269" xr:uid="{00000000-0005-0000-0000-000033010000}"/>
    <cellStyle name="一般 6 2" xfId="270" xr:uid="{00000000-0005-0000-0000-000034010000}"/>
    <cellStyle name="一般 6 3" xfId="271" xr:uid="{00000000-0005-0000-0000-000035010000}"/>
    <cellStyle name="一般 6 3 2" xfId="272" xr:uid="{00000000-0005-0000-0000-000036010000}"/>
    <cellStyle name="一般 6 3 3" xfId="273" xr:uid="{00000000-0005-0000-0000-000037010000}"/>
    <cellStyle name="一般 7" xfId="274" xr:uid="{00000000-0005-0000-0000-000038010000}"/>
    <cellStyle name="一般 7 2" xfId="275" xr:uid="{00000000-0005-0000-0000-000039010000}"/>
    <cellStyle name="一般 7 3" xfId="276" xr:uid="{00000000-0005-0000-0000-00003A010000}"/>
    <cellStyle name="一般 7 4" xfId="648" xr:uid="{00000000-0005-0000-0000-00003B010000}"/>
    <cellStyle name="一般 8" xfId="277" xr:uid="{00000000-0005-0000-0000-00003C010000}"/>
    <cellStyle name="一般 8 2" xfId="278" xr:uid="{00000000-0005-0000-0000-00003D010000}"/>
    <cellStyle name="一般 8 3" xfId="279" xr:uid="{00000000-0005-0000-0000-00003E010000}"/>
    <cellStyle name="一般 9" xfId="280" xr:uid="{00000000-0005-0000-0000-00003F010000}"/>
    <cellStyle name="一般 9 2" xfId="281" xr:uid="{00000000-0005-0000-0000-000040010000}"/>
    <cellStyle name="一般_附錄D_LAT 2" xfId="705" xr:uid="{00000000-0005-0000-0000-000041010000}"/>
    <cellStyle name="一般_附錄D_LAT 3" xfId="703" xr:uid="{00000000-0005-0000-0000-000042010000}"/>
    <cellStyle name="千分位" xfId="711" builtinId="3"/>
    <cellStyle name="千分位 10" xfId="282" xr:uid="{00000000-0005-0000-0000-000043010000}"/>
    <cellStyle name="千分位 10 2" xfId="712" xr:uid="{76C8C5DC-40C2-4B97-902B-0C131525A1DB}"/>
    <cellStyle name="千分位 11" xfId="283" xr:uid="{00000000-0005-0000-0000-000044010000}"/>
    <cellStyle name="千分位 11 2" xfId="713" xr:uid="{71C5A6C9-DA31-4E38-AE11-C424B19FCE3C}"/>
    <cellStyle name="千分位 12" xfId="284" xr:uid="{00000000-0005-0000-0000-000045010000}"/>
    <cellStyle name="千分位 12 10 2" xfId="690" xr:uid="{00000000-0005-0000-0000-000046010000}"/>
    <cellStyle name="千分位 12 10 2 2" xfId="811" xr:uid="{2209D6A1-A2B2-42EE-8081-40ABB31F8B8D}"/>
    <cellStyle name="千分位 12 2" xfId="285" xr:uid="{00000000-0005-0000-0000-000047010000}"/>
    <cellStyle name="千分位 12 2 2" xfId="715" xr:uid="{AD3E3F2C-2CB4-42C3-9C81-EA19939A41D5}"/>
    <cellStyle name="千分位 12 2 2 2 2" xfId="689" xr:uid="{00000000-0005-0000-0000-000048010000}"/>
    <cellStyle name="千分位 12 2 2 2 2 2" xfId="810" xr:uid="{417299E3-84C1-4893-AA85-38AA9ACD9F1F}"/>
    <cellStyle name="千分位 12 3" xfId="714" xr:uid="{D98EDCBB-D700-4402-9C80-22AB50FFFD3C}"/>
    <cellStyle name="千分位 13" xfId="286" xr:uid="{00000000-0005-0000-0000-000049010000}"/>
    <cellStyle name="千分位 13 2" xfId="716" xr:uid="{638EAC3F-E3A6-432F-9F20-271216440AC1}"/>
    <cellStyle name="千分位 14" xfId="287" xr:uid="{00000000-0005-0000-0000-00004A010000}"/>
    <cellStyle name="千分位 14 2" xfId="717" xr:uid="{F82CB1F4-F88E-417A-84D8-AB17810C0DC8}"/>
    <cellStyle name="千分位 15" xfId="288" xr:uid="{00000000-0005-0000-0000-00004B010000}"/>
    <cellStyle name="千分位 15 2" xfId="718" xr:uid="{23258F5F-27F4-48F3-85C8-D3D4F33E4E0F}"/>
    <cellStyle name="千分位 16" xfId="289" xr:uid="{00000000-0005-0000-0000-00004C010000}"/>
    <cellStyle name="千分位 16 2" xfId="719" xr:uid="{DDF57FF8-D928-411B-9CD6-450239842FEA}"/>
    <cellStyle name="千分位 17" xfId="649" xr:uid="{00000000-0005-0000-0000-00004D010000}"/>
    <cellStyle name="千分位 17 2" xfId="792" xr:uid="{87C0652A-70A4-42BC-A80E-17E8566975FA}"/>
    <cellStyle name="千分位 18" xfId="698" xr:uid="{00000000-0005-0000-0000-00004E010000}"/>
    <cellStyle name="千分位 18 2" xfId="709" xr:uid="{00000000-0005-0000-0000-00004F010000}"/>
    <cellStyle name="千分位 18 2 2" xfId="820" xr:uid="{5EB78A20-AC66-4CE7-ABA0-C4286D60421C}"/>
    <cellStyle name="千分位 18 3" xfId="815" xr:uid="{CEE2C4FE-540E-4A64-BE60-88142964CDB4}"/>
    <cellStyle name="千分位 19" xfId="695" xr:uid="{00000000-0005-0000-0000-000050010000}"/>
    <cellStyle name="千分位 19 2" xfId="813" xr:uid="{DF87834B-1567-447E-BF09-3E085889DBF5}"/>
    <cellStyle name="千分位 2" xfId="290" xr:uid="{00000000-0005-0000-0000-000051010000}"/>
    <cellStyle name="千分位 2 2" xfId="291" xr:uid="{00000000-0005-0000-0000-000052010000}"/>
    <cellStyle name="千分位 2 2 2" xfId="292" xr:uid="{00000000-0005-0000-0000-000053010000}"/>
    <cellStyle name="千分位 2 2 2 2" xfId="293" xr:uid="{00000000-0005-0000-0000-000054010000}"/>
    <cellStyle name="千分位 2 2 2 2 2" xfId="723" xr:uid="{222DCC4B-F07B-485C-B77B-030018FE2D7F}"/>
    <cellStyle name="千分位 2 2 2 3" xfId="294" xr:uid="{00000000-0005-0000-0000-000055010000}"/>
    <cellStyle name="千分位 2 2 2 3 2" xfId="724" xr:uid="{F4E20E01-95D0-4EB1-89B6-E43A14B6FE1A}"/>
    <cellStyle name="千分位 2 2 2 4" xfId="650" xr:uid="{00000000-0005-0000-0000-000056010000}"/>
    <cellStyle name="千分位 2 2 2 4 2" xfId="793" xr:uid="{C6B6D32F-1B91-491A-8D89-48FD7501F77D}"/>
    <cellStyle name="千分位 2 2 2 5" xfId="722" xr:uid="{874BAD75-B43B-406C-84C8-1542AD7DA6E6}"/>
    <cellStyle name="千分位 2 2 3" xfId="295" xr:uid="{00000000-0005-0000-0000-000057010000}"/>
    <cellStyle name="千分位 2 2 3 2" xfId="296" xr:uid="{00000000-0005-0000-0000-000058010000}"/>
    <cellStyle name="千分位 2 2 3 2 2" xfId="726" xr:uid="{89D736F2-550C-42EA-9D17-D32FFCBCF8B4}"/>
    <cellStyle name="千分位 2 2 3 3" xfId="725" xr:uid="{383E71FF-C15A-47AC-99A3-481D86EB1020}"/>
    <cellStyle name="千分位 2 2 4" xfId="297" xr:uid="{00000000-0005-0000-0000-000059010000}"/>
    <cellStyle name="千分位 2 2 4 2" xfId="727" xr:uid="{978FC880-EA2A-459C-A8A0-A396D6F5C4EB}"/>
    <cellStyle name="千分位 2 2 5" xfId="721" xr:uid="{2FDB3AE3-D54B-4B73-B51D-2AD758CB0454}"/>
    <cellStyle name="千分位 2 3" xfId="298" xr:uid="{00000000-0005-0000-0000-00005A010000}"/>
    <cellStyle name="千分位 2 3 2" xfId="299" xr:uid="{00000000-0005-0000-0000-00005B010000}"/>
    <cellStyle name="千分位 2 3 2 2" xfId="652" xr:uid="{00000000-0005-0000-0000-00005C010000}"/>
    <cellStyle name="千分位 2 3 2 2 2" xfId="795" xr:uid="{2F4021BF-8930-4629-BBF2-1A3589D94388}"/>
    <cellStyle name="千分位 2 3 2 3" xfId="729" xr:uid="{6F98E33F-5D42-485A-8742-9882BD5B4196}"/>
    <cellStyle name="千分位 2 3 3" xfId="300" xr:uid="{00000000-0005-0000-0000-00005D010000}"/>
    <cellStyle name="千分位 2 3 3 2" xfId="301" xr:uid="{00000000-0005-0000-0000-00005E010000}"/>
    <cellStyle name="千分位 2 3 3 2 2" xfId="731" xr:uid="{2800BCAC-6E28-4E0C-A03E-910DF4C3FAAA}"/>
    <cellStyle name="千分位 2 3 3 3" xfId="302" xr:uid="{00000000-0005-0000-0000-00005F010000}"/>
    <cellStyle name="千分位 2 3 3 3 2" xfId="732" xr:uid="{BE98C79C-9155-453A-93A6-E13194ABFB30}"/>
    <cellStyle name="千分位 2 3 3 4" xfId="653" xr:uid="{00000000-0005-0000-0000-000060010000}"/>
    <cellStyle name="千分位 2 3 3 4 2" xfId="796" xr:uid="{8012EA22-5248-4074-A0B7-270CC76443D5}"/>
    <cellStyle name="千分位 2 3 3 5" xfId="730" xr:uid="{CB4DDD52-1B1E-43A7-9CF2-80C239590622}"/>
    <cellStyle name="千分位 2 3 4" xfId="651" xr:uid="{00000000-0005-0000-0000-000061010000}"/>
    <cellStyle name="千分位 2 3 4 2" xfId="794" xr:uid="{2B28BE08-3258-40D2-8724-4A0E014C07D0}"/>
    <cellStyle name="千分位 2 3 5" xfId="728" xr:uid="{57CAA5EC-E26D-479D-AF6A-A0DEF4DB9A71}"/>
    <cellStyle name="千分位 2 4" xfId="303" xr:uid="{00000000-0005-0000-0000-000062010000}"/>
    <cellStyle name="千分位 2 4 2" xfId="304" xr:uid="{00000000-0005-0000-0000-000063010000}"/>
    <cellStyle name="千分位 2 4 2 2" xfId="655" xr:uid="{00000000-0005-0000-0000-000064010000}"/>
    <cellStyle name="千分位 2 4 2 2 2" xfId="798" xr:uid="{57045CAD-2442-4F6B-8C7D-21F0BB50C6ED}"/>
    <cellStyle name="千分位 2 4 2 3" xfId="734" xr:uid="{19C0D21B-066F-4E4F-9209-31A76BB01B12}"/>
    <cellStyle name="千分位 2 4 3" xfId="305" xr:uid="{00000000-0005-0000-0000-000065010000}"/>
    <cellStyle name="千分位 2 4 3 2" xfId="656" xr:uid="{00000000-0005-0000-0000-000066010000}"/>
    <cellStyle name="千分位 2 4 3 2 2" xfId="799" xr:uid="{91E29CED-C2BB-4E40-980B-FCB537117B2C}"/>
    <cellStyle name="千分位 2 4 3 3" xfId="735" xr:uid="{63B96A5E-B432-487D-B4E6-E8E6E4395405}"/>
    <cellStyle name="千分位 2 4 4" xfId="654" xr:uid="{00000000-0005-0000-0000-000067010000}"/>
    <cellStyle name="千分位 2 4 4 2" xfId="797" xr:uid="{F2191483-794A-44B7-A6FD-AAEB48F287E5}"/>
    <cellStyle name="千分位 2 4 5" xfId="733" xr:uid="{C01E9D3D-2014-4F0A-B703-8B09C2FC28B4}"/>
    <cellStyle name="千分位 2 5" xfId="306" xr:uid="{00000000-0005-0000-0000-000068010000}"/>
    <cellStyle name="千分位 2 5 2" xfId="307" xr:uid="{00000000-0005-0000-0000-000069010000}"/>
    <cellStyle name="千分位 2 5 2 2" xfId="737" xr:uid="{2F720F9D-BDA2-4263-963C-48F9E4BE3CAB}"/>
    <cellStyle name="千分位 2 5 3" xfId="657" xr:uid="{00000000-0005-0000-0000-00006A010000}"/>
    <cellStyle name="千分位 2 5 3 2" xfId="800" xr:uid="{428127B3-B2D3-4D27-9D7F-5CFF9CA135AD}"/>
    <cellStyle name="千分位 2 5 4" xfId="736" xr:uid="{FDC0BE43-9A59-4F3C-984C-2FFB3A7F7717}"/>
    <cellStyle name="千分位 2 6" xfId="308" xr:uid="{00000000-0005-0000-0000-00006B010000}"/>
    <cellStyle name="千分位 2 6 2" xfId="738" xr:uid="{88CDFCA1-DF2B-43A7-9858-8D47F32633DC}"/>
    <cellStyle name="千分位 2 7" xfId="309" xr:uid="{00000000-0005-0000-0000-00006C010000}"/>
    <cellStyle name="千分位 2 7 2" xfId="739" xr:uid="{0717099E-E026-4A31-9AF2-A918E628D6C8}"/>
    <cellStyle name="千分位 2 8" xfId="310" xr:uid="{00000000-0005-0000-0000-00006D010000}"/>
    <cellStyle name="千分位 2 8 2" xfId="740" xr:uid="{1876C214-7FBC-4E5F-A200-028D9346B88D}"/>
    <cellStyle name="千分位 2 9" xfId="720" xr:uid="{06BCB120-1A8E-47B0-AF46-45D15D4B5EC8}"/>
    <cellStyle name="千分位 24" xfId="706" xr:uid="{00000000-0005-0000-0000-00006E010000}"/>
    <cellStyle name="千分位 24 2" xfId="817" xr:uid="{3473DDCE-D2C1-41DA-BF50-55C3D529F35E}"/>
    <cellStyle name="千分位 3" xfId="311" xr:uid="{00000000-0005-0000-0000-00006F010000}"/>
    <cellStyle name="千分位 3 2" xfId="312" xr:uid="{00000000-0005-0000-0000-000070010000}"/>
    <cellStyle name="千分位 3 2 2" xfId="313" xr:uid="{00000000-0005-0000-0000-000071010000}"/>
    <cellStyle name="千分位 3 2 2 2" xfId="314" xr:uid="{00000000-0005-0000-0000-000072010000}"/>
    <cellStyle name="千分位 3 2 2 2 2" xfId="315" xr:uid="{00000000-0005-0000-0000-000073010000}"/>
    <cellStyle name="千分位 3 2 2 2 2 2" xfId="745" xr:uid="{CD726D94-8A20-44A9-AAA8-5E02D7C90AD7}"/>
    <cellStyle name="千分位 3 2 2 2 3" xfId="316" xr:uid="{00000000-0005-0000-0000-000074010000}"/>
    <cellStyle name="千分位 3 2 2 2 3 2" xfId="746" xr:uid="{B16B210D-B351-4B99-BB5E-1A84B87C8807}"/>
    <cellStyle name="千分位 3 2 2 2 4" xfId="744" xr:uid="{B6EC1B0A-5D76-4FD5-B6A1-229FD40FED97}"/>
    <cellStyle name="千分位 3 2 2 3" xfId="317" xr:uid="{00000000-0005-0000-0000-000075010000}"/>
    <cellStyle name="千分位 3 2 2 3 2" xfId="747" xr:uid="{809E9328-FE34-4C42-8536-C05672A008A4}"/>
    <cellStyle name="千分位 3 2 2 4" xfId="318" xr:uid="{00000000-0005-0000-0000-000076010000}"/>
    <cellStyle name="千分位 3 2 2 4 2" xfId="748" xr:uid="{290551C2-F858-46DF-98C6-0C9A56567A71}"/>
    <cellStyle name="千分位 3 2 2 5" xfId="743" xr:uid="{AF99C713-96B9-42CB-9BF1-D5D769E2F362}"/>
    <cellStyle name="千分位 3 2 3" xfId="319" xr:uid="{00000000-0005-0000-0000-000077010000}"/>
    <cellStyle name="千分位 3 2 3 2" xfId="320" xr:uid="{00000000-0005-0000-0000-000078010000}"/>
    <cellStyle name="千分位 3 2 3 2 2" xfId="321" xr:uid="{00000000-0005-0000-0000-000079010000}"/>
    <cellStyle name="千分位 3 2 3 2 2 2" xfId="751" xr:uid="{C5041729-AE58-4E1B-967C-039461922552}"/>
    <cellStyle name="千分位 3 2 3 2 3" xfId="322" xr:uid="{00000000-0005-0000-0000-00007A010000}"/>
    <cellStyle name="千分位 3 2 3 2 3 2" xfId="752" xr:uid="{126A7A59-0C98-4CC4-9E78-D008FAF07175}"/>
    <cellStyle name="千分位 3 2 3 2 4" xfId="750" xr:uid="{267D7DB8-F5C7-4C52-9E9F-D12EC10AB26D}"/>
    <cellStyle name="千分位 3 2 3 3" xfId="323" xr:uid="{00000000-0005-0000-0000-00007B010000}"/>
    <cellStyle name="千分位 3 2 3 3 2" xfId="753" xr:uid="{F3DB12E1-50B4-4100-846D-39D57A831A2D}"/>
    <cellStyle name="千分位 3 2 3 4" xfId="324" xr:uid="{00000000-0005-0000-0000-00007C010000}"/>
    <cellStyle name="千分位 3 2 3 4 2" xfId="754" xr:uid="{12A4FD16-2D97-4BB7-9256-3FBFF3C9A4D7}"/>
    <cellStyle name="千分位 3 2 3 5" xfId="749" xr:uid="{70AA4AA2-1DFC-4180-A62F-253455AE9A4C}"/>
    <cellStyle name="千分位 3 2 4" xfId="325" xr:uid="{00000000-0005-0000-0000-00007D010000}"/>
    <cellStyle name="千分位 3 2 4 2" xfId="755" xr:uid="{CBC5FAB2-5E07-43E7-8FCC-26518609AC3C}"/>
    <cellStyle name="千分位 3 2 5" xfId="326" xr:uid="{00000000-0005-0000-0000-00007E010000}"/>
    <cellStyle name="千分位 3 2 5 2" xfId="756" xr:uid="{1622417C-2B21-4F16-8466-925AC347BB90}"/>
    <cellStyle name="千分位 3 2 6" xfId="659" xr:uid="{00000000-0005-0000-0000-00007F010000}"/>
    <cellStyle name="千分位 3 2 6 2" xfId="802" xr:uid="{1B7BEF49-D7EB-4E08-ACD8-B595256DD0C8}"/>
    <cellStyle name="千分位 3 2 7" xfId="742" xr:uid="{9DE987CE-3BD4-4D41-9036-AECFDADBBC12}"/>
    <cellStyle name="千分位 3 3" xfId="327" xr:uid="{00000000-0005-0000-0000-000080010000}"/>
    <cellStyle name="千分位 3 3 2" xfId="328" xr:uid="{00000000-0005-0000-0000-000081010000}"/>
    <cellStyle name="千分位 3 3 2 2" xfId="329" xr:uid="{00000000-0005-0000-0000-000082010000}"/>
    <cellStyle name="千分位 3 3 2 2 2" xfId="759" xr:uid="{17D01271-AA0B-48E1-A16A-9E66CF5B79D5}"/>
    <cellStyle name="千分位 3 3 2 3" xfId="330" xr:uid="{00000000-0005-0000-0000-000083010000}"/>
    <cellStyle name="千分位 3 3 2 3 2" xfId="760" xr:uid="{B46A66CE-F7BB-404D-BB15-5893CFD0AABE}"/>
    <cellStyle name="千分位 3 3 2 4" xfId="758" xr:uid="{92B8D1C6-5DF9-4DC7-95B6-C63A33F1E5AC}"/>
    <cellStyle name="千分位 3 3 3" xfId="331" xr:uid="{00000000-0005-0000-0000-000084010000}"/>
    <cellStyle name="千分位 3 3 3 2" xfId="332" xr:uid="{00000000-0005-0000-0000-000085010000}"/>
    <cellStyle name="千分位 3 3 3 2 2" xfId="333" xr:uid="{00000000-0005-0000-0000-000086010000}"/>
    <cellStyle name="千分位 3 3 3 2 2 2" xfId="763" xr:uid="{319B35FC-01BB-447B-A14B-A813F5223268}"/>
    <cellStyle name="千分位 3 3 3 2 3" xfId="334" xr:uid="{00000000-0005-0000-0000-000087010000}"/>
    <cellStyle name="千分位 3 3 3 2 3 2" xfId="764" xr:uid="{6BE5692A-EC5B-4708-AE18-C511B008CFA3}"/>
    <cellStyle name="千分位 3 3 3 2 4" xfId="762" xr:uid="{E48C2E1A-58C8-406C-83CC-E99E465620A2}"/>
    <cellStyle name="千分位 3 3 3 3" xfId="335" xr:uid="{00000000-0005-0000-0000-000088010000}"/>
    <cellStyle name="千分位 3 3 3 3 2" xfId="765" xr:uid="{94A0A7B1-9AC1-4A8F-8901-A3A4979296BE}"/>
    <cellStyle name="千分位 3 3 3 4" xfId="336" xr:uid="{00000000-0005-0000-0000-000089010000}"/>
    <cellStyle name="千分位 3 3 3 4 2" xfId="766" xr:uid="{B4E36CF5-D6C4-45B2-B745-CA8377C22552}"/>
    <cellStyle name="千分位 3 3 3 5" xfId="761" xr:uid="{2D970CFC-7EED-4175-A4FD-013785B834A6}"/>
    <cellStyle name="千分位 3 3 4" xfId="757" xr:uid="{3AD856DA-6E99-4FD0-B660-9D30B08C3AE7}"/>
    <cellStyle name="千分位 3 4" xfId="337" xr:uid="{00000000-0005-0000-0000-00008A010000}"/>
    <cellStyle name="千分位 3 4 2" xfId="338" xr:uid="{00000000-0005-0000-0000-00008B010000}"/>
    <cellStyle name="千分位 3 4 2 2" xfId="339" xr:uid="{00000000-0005-0000-0000-00008C010000}"/>
    <cellStyle name="千分位 3 4 2 2 2" xfId="769" xr:uid="{F4C3ABC6-C897-45FA-9E18-3646913B10F1}"/>
    <cellStyle name="千分位 3 4 2 3" xfId="340" xr:uid="{00000000-0005-0000-0000-00008D010000}"/>
    <cellStyle name="千分位 3 4 2 3 2" xfId="770" xr:uid="{7E653DB0-27AA-4C17-B9E8-855EF87E49E7}"/>
    <cellStyle name="千分位 3 4 2 4" xfId="768" xr:uid="{04117F39-48F3-411F-8A13-401F85CD3923}"/>
    <cellStyle name="千分位 3 4 3" xfId="341" xr:uid="{00000000-0005-0000-0000-00008E010000}"/>
    <cellStyle name="千分位 3 4 3 2" xfId="771" xr:uid="{320C1DBD-A558-4896-ABBF-A36F38CE81E7}"/>
    <cellStyle name="千分位 3 4 4" xfId="342" xr:uid="{00000000-0005-0000-0000-00008F010000}"/>
    <cellStyle name="千分位 3 4 4 2" xfId="772" xr:uid="{A5428D29-B6BC-417A-9AC3-80B074379726}"/>
    <cellStyle name="千分位 3 4 5" xfId="767" xr:uid="{94751714-EDE0-4928-8737-9DE8FAE84C8E}"/>
    <cellStyle name="千分位 3 5" xfId="343" xr:uid="{00000000-0005-0000-0000-000090010000}"/>
    <cellStyle name="千分位 3 5 2" xfId="344" xr:uid="{00000000-0005-0000-0000-000091010000}"/>
    <cellStyle name="千分位 3 5 2 2" xfId="774" xr:uid="{54C760FF-34AC-459B-8146-1E15B01394D5}"/>
    <cellStyle name="千分位 3 5 3" xfId="345" xr:uid="{00000000-0005-0000-0000-000092010000}"/>
    <cellStyle name="千分位 3 5 3 2" xfId="775" xr:uid="{63B37555-2B1D-40F5-BA01-34C2FA154D0A}"/>
    <cellStyle name="千分位 3 5 4" xfId="773" xr:uid="{56B55090-3FD1-4F7E-8A4B-03A68B0E932C}"/>
    <cellStyle name="千分位 3 6" xfId="346" xr:uid="{00000000-0005-0000-0000-000093010000}"/>
    <cellStyle name="千分位 3 6 2" xfId="776" xr:uid="{56981E2C-FAF7-4178-A95D-CC2216CA698C}"/>
    <cellStyle name="千分位 3 7" xfId="347" xr:uid="{00000000-0005-0000-0000-000094010000}"/>
    <cellStyle name="千分位 3 7 2" xfId="777" xr:uid="{C7C9A946-08F5-48DF-B38F-607238178AFF}"/>
    <cellStyle name="千分位 3 8" xfId="658" xr:uid="{00000000-0005-0000-0000-000095010000}"/>
    <cellStyle name="千分位 3 8 2" xfId="801" xr:uid="{31BDAC4F-6EF4-4D71-8143-450A1D7481B5}"/>
    <cellStyle name="千分位 3 9" xfId="741" xr:uid="{00EDB7A3-135F-4499-99B6-BD5417ECD5E5}"/>
    <cellStyle name="千分位 4" xfId="348" xr:uid="{00000000-0005-0000-0000-000096010000}"/>
    <cellStyle name="千分位 4 2" xfId="349" xr:uid="{00000000-0005-0000-0000-000097010000}"/>
    <cellStyle name="千分位 4 2 2" xfId="350" xr:uid="{00000000-0005-0000-0000-000098010000}"/>
    <cellStyle name="千分位 4 2 2 2" xfId="780" xr:uid="{ECAD9B10-0CFE-45FB-BDB0-C236E59ECC28}"/>
    <cellStyle name="千分位 4 2 3" xfId="351" xr:uid="{00000000-0005-0000-0000-000099010000}"/>
    <cellStyle name="千分位 4 2 3 2" xfId="781" xr:uid="{0E84680D-682D-4712-965D-F7537080EB14}"/>
    <cellStyle name="千分位 4 2 4" xfId="779" xr:uid="{8E470C60-F281-430B-AE4E-7CFB337F981A}"/>
    <cellStyle name="千分位 4 3" xfId="352" xr:uid="{00000000-0005-0000-0000-00009A010000}"/>
    <cellStyle name="千分位 4 3 2" xfId="353" xr:uid="{00000000-0005-0000-0000-00009B010000}"/>
    <cellStyle name="千分位 4 3 2 2" xfId="783" xr:uid="{909D81C6-A2FB-4F50-AFB6-41664E9610CE}"/>
    <cellStyle name="千分位 4 3 3" xfId="354" xr:uid="{00000000-0005-0000-0000-00009C010000}"/>
    <cellStyle name="千分位 4 3 3 2" xfId="784" xr:uid="{316605D8-6D26-42F5-8867-D30C995ED552}"/>
    <cellStyle name="千分位 4 3 4" xfId="782" xr:uid="{A80902E7-72B5-473B-A6BA-742F82194A67}"/>
    <cellStyle name="千分位 4 4" xfId="778" xr:uid="{6F37CCCE-04CC-49F2-B0D6-B71FB8ADA6DF}"/>
    <cellStyle name="千分位 5" xfId="355" xr:uid="{00000000-0005-0000-0000-00009D010000}"/>
    <cellStyle name="千分位 5 2" xfId="785" xr:uid="{A5DFEEC0-CE5E-46B0-B82F-C419F75DA2BD}"/>
    <cellStyle name="千分位 6" xfId="356" xr:uid="{00000000-0005-0000-0000-00009E010000}"/>
    <cellStyle name="千分位 6 2" xfId="786" xr:uid="{1C497FD0-81E2-40E1-BB29-F8FA88DED5FD}"/>
    <cellStyle name="千分位 7" xfId="357" xr:uid="{00000000-0005-0000-0000-00009F010000}"/>
    <cellStyle name="千分位 7 2" xfId="787" xr:uid="{684C818B-0148-4BCB-B6EA-080C50615B0D}"/>
    <cellStyle name="千分位 8" xfId="358" xr:uid="{00000000-0005-0000-0000-0000A0010000}"/>
    <cellStyle name="千分位 8 2" xfId="788" xr:uid="{6F1E089D-88D5-43B5-A217-6511E5EB7210}"/>
    <cellStyle name="千分位 9" xfId="359" xr:uid="{00000000-0005-0000-0000-0000A1010000}"/>
    <cellStyle name="千分位 9 2" xfId="360" xr:uid="{00000000-0005-0000-0000-0000A2010000}"/>
    <cellStyle name="千分位 9 2 2" xfId="790" xr:uid="{7E9EB5C7-AB9C-4C99-9E8F-314B61506C72}"/>
    <cellStyle name="千分位 9 3" xfId="361" xr:uid="{00000000-0005-0000-0000-0000A3010000}"/>
    <cellStyle name="千分位 9 3 2" xfId="791" xr:uid="{03353A74-5C77-4732-B8E5-84498DD63168}"/>
    <cellStyle name="千分位 9 4" xfId="789" xr:uid="{5CFCAC7D-87E9-4ADC-A5B8-424C821433E9}"/>
    <cellStyle name="千分位[0] 2" xfId="661" xr:uid="{00000000-0005-0000-0000-0000A4010000}"/>
    <cellStyle name="千分位[0] 2 2" xfId="662" xr:uid="{00000000-0005-0000-0000-0000A5010000}"/>
    <cellStyle name="千分位[0] 2 2 2" xfId="663" xr:uid="{00000000-0005-0000-0000-0000A6010000}"/>
    <cellStyle name="千分位[0] 2 2 2 2" xfId="806" xr:uid="{FFF6F748-1E7C-4AFF-84F0-49ED326CB30E}"/>
    <cellStyle name="千分位[0] 2 2 3" xfId="805" xr:uid="{3D1EEF39-60B3-4D83-B449-55655585368D}"/>
    <cellStyle name="千分位[0] 2 3" xfId="664" xr:uid="{00000000-0005-0000-0000-0000A7010000}"/>
    <cellStyle name="千分位[0] 2 3 2" xfId="665" xr:uid="{00000000-0005-0000-0000-0000A8010000}"/>
    <cellStyle name="千分位[0] 2 3 2 2" xfId="807" xr:uid="{861BBE9E-F028-4009-BF11-B9C6AA8AD12F}"/>
    <cellStyle name="千分位[0] 2 4" xfId="666" xr:uid="{00000000-0005-0000-0000-0000A9010000}"/>
    <cellStyle name="千分位[0] 2 4 2" xfId="808" xr:uid="{BD7CDDCC-D7AD-47FC-A926-B0704ED98FDE}"/>
    <cellStyle name="千分位[0] 2 5" xfId="804" xr:uid="{5B963CFD-A890-4318-948B-E880AA02CF0D}"/>
    <cellStyle name="千分位[0] 3" xfId="660" xr:uid="{00000000-0005-0000-0000-0000AA010000}"/>
    <cellStyle name="千分位[0] 3 2" xfId="803" xr:uid="{16772A57-F5B2-4285-8EC3-7B0F2FBAC17B}"/>
    <cellStyle name="中等" xfId="362" builtinId="28" customBuiltin="1"/>
    <cellStyle name="中等 2" xfId="363" xr:uid="{00000000-0005-0000-0000-0000AC010000}"/>
    <cellStyle name="中等 2 2" xfId="364" xr:uid="{00000000-0005-0000-0000-0000AD010000}"/>
    <cellStyle name="中等 3" xfId="365" xr:uid="{00000000-0005-0000-0000-0000AE010000}"/>
    <cellStyle name="中等 3 2" xfId="366" xr:uid="{00000000-0005-0000-0000-0000AF010000}"/>
    <cellStyle name="中等 4" xfId="367" xr:uid="{00000000-0005-0000-0000-0000B0010000}"/>
    <cellStyle name="中等 5" xfId="368" xr:uid="{00000000-0005-0000-0000-0000B1010000}"/>
    <cellStyle name="中等 6" xfId="369" xr:uid="{00000000-0005-0000-0000-0000B2010000}"/>
    <cellStyle name="中等 7" xfId="370" xr:uid="{00000000-0005-0000-0000-0000B3010000}"/>
    <cellStyle name="合計" xfId="371" builtinId="25" customBuiltin="1"/>
    <cellStyle name="合計 2" xfId="372" xr:uid="{00000000-0005-0000-0000-0000B5010000}"/>
    <cellStyle name="合計 2 2" xfId="373" xr:uid="{00000000-0005-0000-0000-0000B6010000}"/>
    <cellStyle name="合計 3" xfId="374" xr:uid="{00000000-0005-0000-0000-0000B7010000}"/>
    <cellStyle name="合計 3 2" xfId="375" xr:uid="{00000000-0005-0000-0000-0000B8010000}"/>
    <cellStyle name="合計 4" xfId="376" xr:uid="{00000000-0005-0000-0000-0000B9010000}"/>
    <cellStyle name="合計 5" xfId="377" xr:uid="{00000000-0005-0000-0000-0000BA010000}"/>
    <cellStyle name="合計 6" xfId="378" xr:uid="{00000000-0005-0000-0000-0000BB010000}"/>
    <cellStyle name="合計 7" xfId="379" xr:uid="{00000000-0005-0000-0000-0000BC010000}"/>
    <cellStyle name="好" xfId="380" builtinId="26" customBuiltin="1"/>
    <cellStyle name="好 2" xfId="381" xr:uid="{00000000-0005-0000-0000-0000BE010000}"/>
    <cellStyle name="好 2 2" xfId="382" xr:uid="{00000000-0005-0000-0000-0000BF010000}"/>
    <cellStyle name="好 3" xfId="383" xr:uid="{00000000-0005-0000-0000-0000C0010000}"/>
    <cellStyle name="好 3 2" xfId="384" xr:uid="{00000000-0005-0000-0000-0000C1010000}"/>
    <cellStyle name="好 4" xfId="385" xr:uid="{00000000-0005-0000-0000-0000C2010000}"/>
    <cellStyle name="好 5" xfId="386" xr:uid="{00000000-0005-0000-0000-0000C3010000}"/>
    <cellStyle name="好 6" xfId="387" xr:uid="{00000000-0005-0000-0000-0000C4010000}"/>
    <cellStyle name="好 7" xfId="388" xr:uid="{00000000-0005-0000-0000-0000C5010000}"/>
    <cellStyle name="好_40911201 12~1月明細" xfId="667" xr:uid="{00000000-0005-0000-0000-0000C6010000}"/>
    <cellStyle name="好_Analysis_980225" xfId="389" xr:uid="{00000000-0005-0000-0000-0000C7010000}"/>
    <cellStyle name="好_COMBINED" xfId="390" xr:uid="{00000000-0005-0000-0000-0000C8010000}"/>
    <cellStyle name="好_Fair Value_C980121_980225" xfId="391" xr:uid="{00000000-0005-0000-0000-0000C9010000}"/>
    <cellStyle name="好_RBC相關報表-產險" xfId="668" xr:uid="{00000000-0005-0000-0000-0000CA010000}"/>
    <cellStyle name="好_RBC相關報表-壽險(100.11.10)" xfId="669" xr:uid="{00000000-0005-0000-0000-0000CB010000}"/>
    <cellStyle name="好_RBC相關暨修訂報表-產險0811" xfId="670" xr:uid="{00000000-0005-0000-0000-0000CC010000}"/>
    <cellStyle name="好_半年報檢查報表-業務類強制車險-產險" xfId="671" xr:uid="{00000000-0005-0000-0000-0000CD010000}"/>
    <cellStyle name="好_年報檢查報表-業務類強制車險-產險-修正1129" xfId="672" xr:uid="{00000000-0005-0000-0000-0000CE010000}"/>
    <cellStyle name="好_非RBC相關報表-產險" xfId="673" xr:uid="{00000000-0005-0000-0000-0000CF010000}"/>
    <cellStyle name="好_非RBC相關報表-產險(0512)" xfId="674" xr:uid="{00000000-0005-0000-0000-0000D0010000}"/>
    <cellStyle name="好_情境報表" xfId="392" xr:uid="{00000000-0005-0000-0000-0000D1010000}"/>
    <cellStyle name="百分比" xfId="692" builtinId="5"/>
    <cellStyle name="百分比 10" xfId="393" xr:uid="{00000000-0005-0000-0000-0000D3010000}"/>
    <cellStyle name="百分比 10 2" xfId="704" xr:uid="{00000000-0005-0000-0000-0000D4010000}"/>
    <cellStyle name="百分比 10 3" xfId="691" xr:uid="{00000000-0005-0000-0000-0000D5010000}"/>
    <cellStyle name="百分比 11" xfId="394" xr:uid="{00000000-0005-0000-0000-0000D6010000}"/>
    <cellStyle name="百分比 12" xfId="395" xr:uid="{00000000-0005-0000-0000-0000D7010000}"/>
    <cellStyle name="百分比 13" xfId="396" xr:uid="{00000000-0005-0000-0000-0000D8010000}"/>
    <cellStyle name="百分比 14" xfId="675" xr:uid="{00000000-0005-0000-0000-0000D9010000}"/>
    <cellStyle name="百分比 15" xfId="702" xr:uid="{00000000-0005-0000-0000-0000DA010000}"/>
    <cellStyle name="百分比 15 2" xfId="710" xr:uid="{00000000-0005-0000-0000-0000DB010000}"/>
    <cellStyle name="百分比 15 2 2" xfId="821" xr:uid="{A5643B72-60F6-4C7F-8C7C-3152716689E1}"/>
    <cellStyle name="百分比 15 3" xfId="816" xr:uid="{334F6679-8D08-4914-A73F-B656A698E65C}"/>
    <cellStyle name="百分比 16" xfId="696" xr:uid="{00000000-0005-0000-0000-0000DC010000}"/>
    <cellStyle name="百分比 2" xfId="397" xr:uid="{00000000-0005-0000-0000-0000DD010000}"/>
    <cellStyle name="百分比 2 2" xfId="398" xr:uid="{00000000-0005-0000-0000-0000DE010000}"/>
    <cellStyle name="百分比 2 2 2" xfId="399" xr:uid="{00000000-0005-0000-0000-0000DF010000}"/>
    <cellStyle name="百分比 2 2 3" xfId="677" xr:uid="{00000000-0005-0000-0000-0000E0010000}"/>
    <cellStyle name="百分比 2 2 3 2" xfId="699" xr:uid="{00000000-0005-0000-0000-0000E1010000}"/>
    <cellStyle name="百分比 2 3" xfId="400" xr:uid="{00000000-0005-0000-0000-0000E2010000}"/>
    <cellStyle name="百分比 2 3 2" xfId="678" xr:uid="{00000000-0005-0000-0000-0000E3010000}"/>
    <cellStyle name="百分比 2 4" xfId="401" xr:uid="{00000000-0005-0000-0000-0000E4010000}"/>
    <cellStyle name="百分比 2 5" xfId="402" xr:uid="{00000000-0005-0000-0000-0000E5010000}"/>
    <cellStyle name="百分比 2 6" xfId="679" xr:uid="{00000000-0005-0000-0000-0000E6010000}"/>
    <cellStyle name="百分比 2 7" xfId="676" xr:uid="{00000000-0005-0000-0000-0000E7010000}"/>
    <cellStyle name="百分比 3" xfId="403" xr:uid="{00000000-0005-0000-0000-0000E8010000}"/>
    <cellStyle name="百分比 3 2" xfId="404" xr:uid="{00000000-0005-0000-0000-0000E9010000}"/>
    <cellStyle name="百分比 3 3" xfId="405" xr:uid="{00000000-0005-0000-0000-0000EA010000}"/>
    <cellStyle name="百分比 4" xfId="406" xr:uid="{00000000-0005-0000-0000-0000EB010000}"/>
    <cellStyle name="百分比 4 2" xfId="407" xr:uid="{00000000-0005-0000-0000-0000EC010000}"/>
    <cellStyle name="百分比 4 2 2" xfId="408" xr:uid="{00000000-0005-0000-0000-0000ED010000}"/>
    <cellStyle name="百分比 4 2 3" xfId="409" xr:uid="{00000000-0005-0000-0000-0000EE010000}"/>
    <cellStyle name="百分比 4 3" xfId="410" xr:uid="{00000000-0005-0000-0000-0000EF010000}"/>
    <cellStyle name="百分比 4 4" xfId="411" xr:uid="{00000000-0005-0000-0000-0000F0010000}"/>
    <cellStyle name="百分比 5" xfId="412" xr:uid="{00000000-0005-0000-0000-0000F1010000}"/>
    <cellStyle name="百分比 6" xfId="413" xr:uid="{00000000-0005-0000-0000-0000F2010000}"/>
    <cellStyle name="百分比 6 2" xfId="414" xr:uid="{00000000-0005-0000-0000-0000F3010000}"/>
    <cellStyle name="百分比 6 3" xfId="415" xr:uid="{00000000-0005-0000-0000-0000F4010000}"/>
    <cellStyle name="百分比 7" xfId="416" xr:uid="{00000000-0005-0000-0000-0000F5010000}"/>
    <cellStyle name="百分比 7 2" xfId="417" xr:uid="{00000000-0005-0000-0000-0000F6010000}"/>
    <cellStyle name="百分比 7 3" xfId="418" xr:uid="{00000000-0005-0000-0000-0000F7010000}"/>
    <cellStyle name="百分比 8" xfId="419" xr:uid="{00000000-0005-0000-0000-0000F8010000}"/>
    <cellStyle name="百分比 9" xfId="420" xr:uid="{00000000-0005-0000-0000-0000F9010000}"/>
    <cellStyle name="計算方式" xfId="421" builtinId="22" customBuiltin="1"/>
    <cellStyle name="計算方式 2" xfId="422" xr:uid="{00000000-0005-0000-0000-0000FB010000}"/>
    <cellStyle name="計算方式 2 2" xfId="423" xr:uid="{00000000-0005-0000-0000-0000FC010000}"/>
    <cellStyle name="計算方式 3" xfId="424" xr:uid="{00000000-0005-0000-0000-0000FD010000}"/>
    <cellStyle name="計算方式 3 2" xfId="425" xr:uid="{00000000-0005-0000-0000-0000FE010000}"/>
    <cellStyle name="計算方式 4" xfId="426" xr:uid="{00000000-0005-0000-0000-0000FF010000}"/>
    <cellStyle name="計算方式 5" xfId="427" xr:uid="{00000000-0005-0000-0000-000000020000}"/>
    <cellStyle name="計算方式 6" xfId="428" xr:uid="{00000000-0005-0000-0000-000001020000}"/>
    <cellStyle name="計算方式 7" xfId="429" xr:uid="{00000000-0005-0000-0000-000002020000}"/>
    <cellStyle name="常规_Sheet1" xfId="430" xr:uid="{00000000-0005-0000-0000-000003020000}"/>
    <cellStyle name="貨幣[0]" xfId="431" xr:uid="{00000000-0005-0000-0000-000004020000}"/>
    <cellStyle name="貨幣[0] 2" xfId="680" xr:uid="{00000000-0005-0000-0000-000005020000}"/>
    <cellStyle name="貨幣[0] 2 2" xfId="809" xr:uid="{B60C78AD-57D6-432F-B36D-319E62B0E256}"/>
    <cellStyle name="連結的儲存格" xfId="432" builtinId="24" customBuiltin="1"/>
    <cellStyle name="連結的儲存格 2" xfId="433" xr:uid="{00000000-0005-0000-0000-000007020000}"/>
    <cellStyle name="連結的儲存格 2 2" xfId="434" xr:uid="{00000000-0005-0000-0000-000008020000}"/>
    <cellStyle name="連結的儲存格 3" xfId="435" xr:uid="{00000000-0005-0000-0000-000009020000}"/>
    <cellStyle name="連結的儲存格 3 2" xfId="436" xr:uid="{00000000-0005-0000-0000-00000A020000}"/>
    <cellStyle name="連結的儲存格 4" xfId="437" xr:uid="{00000000-0005-0000-0000-00000B020000}"/>
    <cellStyle name="連結的儲存格 5" xfId="438" xr:uid="{00000000-0005-0000-0000-00000C020000}"/>
    <cellStyle name="連結的儲存格 6" xfId="439" xr:uid="{00000000-0005-0000-0000-00000D020000}"/>
    <cellStyle name="連結的儲存格 7" xfId="440" xr:uid="{00000000-0005-0000-0000-00000E020000}"/>
    <cellStyle name="備註" xfId="441" builtinId="10" customBuiltin="1"/>
    <cellStyle name="備註 2" xfId="442" xr:uid="{00000000-0005-0000-0000-000010020000}"/>
    <cellStyle name="備註 2 2" xfId="443" xr:uid="{00000000-0005-0000-0000-000011020000}"/>
    <cellStyle name="備註 2 3" xfId="444" xr:uid="{00000000-0005-0000-0000-000012020000}"/>
    <cellStyle name="備註 2 3 2" xfId="445" xr:uid="{00000000-0005-0000-0000-000013020000}"/>
    <cellStyle name="備註 2 3 3" xfId="446" xr:uid="{00000000-0005-0000-0000-000014020000}"/>
    <cellStyle name="備註 3" xfId="447" xr:uid="{00000000-0005-0000-0000-000015020000}"/>
    <cellStyle name="備註 3 2" xfId="448" xr:uid="{00000000-0005-0000-0000-000016020000}"/>
    <cellStyle name="備註 4" xfId="449" xr:uid="{00000000-0005-0000-0000-000017020000}"/>
    <cellStyle name="備註 5" xfId="450" xr:uid="{00000000-0005-0000-0000-000018020000}"/>
    <cellStyle name="備註 6" xfId="451" xr:uid="{00000000-0005-0000-0000-000019020000}"/>
    <cellStyle name="備註 7" xfId="452" xr:uid="{00000000-0005-0000-0000-00001A020000}"/>
    <cellStyle name="備註 8" xfId="453" xr:uid="{00000000-0005-0000-0000-00001B020000}"/>
    <cellStyle name="備註 8 2" xfId="454" xr:uid="{00000000-0005-0000-0000-00001C020000}"/>
    <cellStyle name="備註 8 3" xfId="455" xr:uid="{00000000-0005-0000-0000-00001D020000}"/>
    <cellStyle name="備註 9" xfId="456" xr:uid="{00000000-0005-0000-0000-00001E020000}"/>
    <cellStyle name="備註 9 2" xfId="457" xr:uid="{00000000-0005-0000-0000-00001F020000}"/>
    <cellStyle name="備註 9 3" xfId="458" xr:uid="{00000000-0005-0000-0000-000020020000}"/>
    <cellStyle name="超連結 2" xfId="459" xr:uid="{00000000-0005-0000-0000-000021020000}"/>
    <cellStyle name="說明文字" xfId="460" builtinId="53" customBuiltin="1"/>
    <cellStyle name="說明文字 2" xfId="461" xr:uid="{00000000-0005-0000-0000-000023020000}"/>
    <cellStyle name="說明文字 2 2" xfId="462" xr:uid="{00000000-0005-0000-0000-000024020000}"/>
    <cellStyle name="說明文字 3" xfId="463" xr:uid="{00000000-0005-0000-0000-000025020000}"/>
    <cellStyle name="說明文字 3 2" xfId="464" xr:uid="{00000000-0005-0000-0000-000026020000}"/>
    <cellStyle name="說明文字 4" xfId="465" xr:uid="{00000000-0005-0000-0000-000027020000}"/>
    <cellStyle name="說明文字 5" xfId="466" xr:uid="{00000000-0005-0000-0000-000028020000}"/>
    <cellStyle name="說明文字 6" xfId="467" xr:uid="{00000000-0005-0000-0000-000029020000}"/>
    <cellStyle name="說明文字 7" xfId="468" xr:uid="{00000000-0005-0000-0000-00002A020000}"/>
    <cellStyle name="輔色1" xfId="469" builtinId="29" customBuiltin="1"/>
    <cellStyle name="輔色1 2" xfId="470" xr:uid="{00000000-0005-0000-0000-00002C020000}"/>
    <cellStyle name="輔色1 2 2" xfId="471" xr:uid="{00000000-0005-0000-0000-00002D020000}"/>
    <cellStyle name="輔色1 3" xfId="472" xr:uid="{00000000-0005-0000-0000-00002E020000}"/>
    <cellStyle name="輔色1 3 2" xfId="473" xr:uid="{00000000-0005-0000-0000-00002F020000}"/>
    <cellStyle name="輔色1 4" xfId="474" xr:uid="{00000000-0005-0000-0000-000030020000}"/>
    <cellStyle name="輔色1 5" xfId="475" xr:uid="{00000000-0005-0000-0000-000031020000}"/>
    <cellStyle name="輔色1 6" xfId="476" xr:uid="{00000000-0005-0000-0000-000032020000}"/>
    <cellStyle name="輔色1 7" xfId="477" xr:uid="{00000000-0005-0000-0000-000033020000}"/>
    <cellStyle name="輔色2" xfId="478" builtinId="33" customBuiltin="1"/>
    <cellStyle name="輔色2 2" xfId="479" xr:uid="{00000000-0005-0000-0000-000035020000}"/>
    <cellStyle name="輔色2 2 2" xfId="480" xr:uid="{00000000-0005-0000-0000-000036020000}"/>
    <cellStyle name="輔色2 3" xfId="481" xr:uid="{00000000-0005-0000-0000-000037020000}"/>
    <cellStyle name="輔色2 3 2" xfId="482" xr:uid="{00000000-0005-0000-0000-000038020000}"/>
    <cellStyle name="輔色2 4" xfId="483" xr:uid="{00000000-0005-0000-0000-000039020000}"/>
    <cellStyle name="輔色2 5" xfId="484" xr:uid="{00000000-0005-0000-0000-00003A020000}"/>
    <cellStyle name="輔色2 6" xfId="485" xr:uid="{00000000-0005-0000-0000-00003B020000}"/>
    <cellStyle name="輔色2 7" xfId="486" xr:uid="{00000000-0005-0000-0000-00003C020000}"/>
    <cellStyle name="輔色3" xfId="487" builtinId="37" customBuiltin="1"/>
    <cellStyle name="輔色3 2" xfId="488" xr:uid="{00000000-0005-0000-0000-00003E020000}"/>
    <cellStyle name="輔色3 2 2" xfId="489" xr:uid="{00000000-0005-0000-0000-00003F020000}"/>
    <cellStyle name="輔色3 3" xfId="490" xr:uid="{00000000-0005-0000-0000-000040020000}"/>
    <cellStyle name="輔色3 3 2" xfId="491" xr:uid="{00000000-0005-0000-0000-000041020000}"/>
    <cellStyle name="輔色3 4" xfId="492" xr:uid="{00000000-0005-0000-0000-000042020000}"/>
    <cellStyle name="輔色3 5" xfId="493" xr:uid="{00000000-0005-0000-0000-000043020000}"/>
    <cellStyle name="輔色3 6" xfId="494" xr:uid="{00000000-0005-0000-0000-000044020000}"/>
    <cellStyle name="輔色3 7" xfId="495" xr:uid="{00000000-0005-0000-0000-000045020000}"/>
    <cellStyle name="輔色4" xfId="496" builtinId="41" customBuiltin="1"/>
    <cellStyle name="輔色4 2" xfId="497" xr:uid="{00000000-0005-0000-0000-000047020000}"/>
    <cellStyle name="輔色4 2 2" xfId="498" xr:uid="{00000000-0005-0000-0000-000048020000}"/>
    <cellStyle name="輔色4 3" xfId="499" xr:uid="{00000000-0005-0000-0000-000049020000}"/>
    <cellStyle name="輔色4 3 2" xfId="500" xr:uid="{00000000-0005-0000-0000-00004A020000}"/>
    <cellStyle name="輔色4 4" xfId="501" xr:uid="{00000000-0005-0000-0000-00004B020000}"/>
    <cellStyle name="輔色4 5" xfId="502" xr:uid="{00000000-0005-0000-0000-00004C020000}"/>
    <cellStyle name="輔色4 6" xfId="503" xr:uid="{00000000-0005-0000-0000-00004D020000}"/>
    <cellStyle name="輔色4 7" xfId="504" xr:uid="{00000000-0005-0000-0000-00004E020000}"/>
    <cellStyle name="輔色5" xfId="505" builtinId="45" customBuiltin="1"/>
    <cellStyle name="輔色5 2" xfId="506" xr:uid="{00000000-0005-0000-0000-000050020000}"/>
    <cellStyle name="輔色5 2 2" xfId="507" xr:uid="{00000000-0005-0000-0000-000051020000}"/>
    <cellStyle name="輔色5 3" xfId="508" xr:uid="{00000000-0005-0000-0000-000052020000}"/>
    <cellStyle name="輔色5 3 2" xfId="509" xr:uid="{00000000-0005-0000-0000-000053020000}"/>
    <cellStyle name="輔色5 4" xfId="510" xr:uid="{00000000-0005-0000-0000-000054020000}"/>
    <cellStyle name="輔色5 5" xfId="511" xr:uid="{00000000-0005-0000-0000-000055020000}"/>
    <cellStyle name="輔色5 6" xfId="512" xr:uid="{00000000-0005-0000-0000-000056020000}"/>
    <cellStyle name="輔色5 7" xfId="513" xr:uid="{00000000-0005-0000-0000-000057020000}"/>
    <cellStyle name="輔色6" xfId="514" builtinId="49" customBuiltin="1"/>
    <cellStyle name="輔色6 2" xfId="515" xr:uid="{00000000-0005-0000-0000-000059020000}"/>
    <cellStyle name="輔色6 2 2" xfId="516" xr:uid="{00000000-0005-0000-0000-00005A020000}"/>
    <cellStyle name="輔色6 3" xfId="517" xr:uid="{00000000-0005-0000-0000-00005B020000}"/>
    <cellStyle name="輔色6 3 2" xfId="518" xr:uid="{00000000-0005-0000-0000-00005C020000}"/>
    <cellStyle name="輔色6 4" xfId="519" xr:uid="{00000000-0005-0000-0000-00005D020000}"/>
    <cellStyle name="輔色6 5" xfId="520" xr:uid="{00000000-0005-0000-0000-00005E020000}"/>
    <cellStyle name="輔色6 6" xfId="521" xr:uid="{00000000-0005-0000-0000-00005F020000}"/>
    <cellStyle name="輔色6 7" xfId="522" xr:uid="{00000000-0005-0000-0000-000060020000}"/>
    <cellStyle name="標題" xfId="523" builtinId="15" customBuiltin="1"/>
    <cellStyle name="標題 1" xfId="524" builtinId="16" customBuiltin="1"/>
    <cellStyle name="標題 1 2" xfId="525" xr:uid="{00000000-0005-0000-0000-000063020000}"/>
    <cellStyle name="標題 1 2 2" xfId="526" xr:uid="{00000000-0005-0000-0000-000064020000}"/>
    <cellStyle name="標題 1 3" xfId="527" xr:uid="{00000000-0005-0000-0000-000065020000}"/>
    <cellStyle name="標題 1 3 2" xfId="528" xr:uid="{00000000-0005-0000-0000-000066020000}"/>
    <cellStyle name="標題 1 4" xfId="529" xr:uid="{00000000-0005-0000-0000-000067020000}"/>
    <cellStyle name="標題 1 5" xfId="530" xr:uid="{00000000-0005-0000-0000-000068020000}"/>
    <cellStyle name="標題 1 6" xfId="531" xr:uid="{00000000-0005-0000-0000-000069020000}"/>
    <cellStyle name="標題 1 7" xfId="532" xr:uid="{00000000-0005-0000-0000-00006A020000}"/>
    <cellStyle name="標題 10" xfId="533" xr:uid="{00000000-0005-0000-0000-00006B020000}"/>
    <cellStyle name="標題 2" xfId="534" builtinId="17" customBuiltin="1"/>
    <cellStyle name="標題 2 2" xfId="535" xr:uid="{00000000-0005-0000-0000-00006D020000}"/>
    <cellStyle name="標題 2 2 2" xfId="536" xr:uid="{00000000-0005-0000-0000-00006E020000}"/>
    <cellStyle name="標題 2 3" xfId="537" xr:uid="{00000000-0005-0000-0000-00006F020000}"/>
    <cellStyle name="標題 2 3 2" xfId="538" xr:uid="{00000000-0005-0000-0000-000070020000}"/>
    <cellStyle name="標題 2 4" xfId="539" xr:uid="{00000000-0005-0000-0000-000071020000}"/>
    <cellStyle name="標題 2 5" xfId="540" xr:uid="{00000000-0005-0000-0000-000072020000}"/>
    <cellStyle name="標題 2 6" xfId="541" xr:uid="{00000000-0005-0000-0000-000073020000}"/>
    <cellStyle name="標題 2 7" xfId="542" xr:uid="{00000000-0005-0000-0000-000074020000}"/>
    <cellStyle name="標題 3" xfId="543" builtinId="18" customBuiltin="1"/>
    <cellStyle name="標題 3 2" xfId="544" xr:uid="{00000000-0005-0000-0000-000076020000}"/>
    <cellStyle name="標題 3 2 2" xfId="545" xr:uid="{00000000-0005-0000-0000-000077020000}"/>
    <cellStyle name="標題 3 3" xfId="546" xr:uid="{00000000-0005-0000-0000-000078020000}"/>
    <cellStyle name="標題 3 3 2" xfId="547" xr:uid="{00000000-0005-0000-0000-000079020000}"/>
    <cellStyle name="標題 3 4" xfId="548" xr:uid="{00000000-0005-0000-0000-00007A020000}"/>
    <cellStyle name="標題 3 5" xfId="549" xr:uid="{00000000-0005-0000-0000-00007B020000}"/>
    <cellStyle name="標題 3 6" xfId="550" xr:uid="{00000000-0005-0000-0000-00007C020000}"/>
    <cellStyle name="標題 3 7" xfId="551" xr:uid="{00000000-0005-0000-0000-00007D020000}"/>
    <cellStyle name="標題 4" xfId="552" builtinId="19" customBuiltin="1"/>
    <cellStyle name="標題 4 2" xfId="553" xr:uid="{00000000-0005-0000-0000-00007F020000}"/>
    <cellStyle name="標題 4 2 2" xfId="554" xr:uid="{00000000-0005-0000-0000-000080020000}"/>
    <cellStyle name="標題 4 3" xfId="555" xr:uid="{00000000-0005-0000-0000-000081020000}"/>
    <cellStyle name="標題 4 3 2" xfId="556" xr:uid="{00000000-0005-0000-0000-000082020000}"/>
    <cellStyle name="標題 4 4" xfId="557" xr:uid="{00000000-0005-0000-0000-000083020000}"/>
    <cellStyle name="標題 4 5" xfId="558" xr:uid="{00000000-0005-0000-0000-000084020000}"/>
    <cellStyle name="標題 4 6" xfId="559" xr:uid="{00000000-0005-0000-0000-000085020000}"/>
    <cellStyle name="標題 4 7" xfId="560" xr:uid="{00000000-0005-0000-0000-000086020000}"/>
    <cellStyle name="標題 5" xfId="561" xr:uid="{00000000-0005-0000-0000-000087020000}"/>
    <cellStyle name="標題 5 2" xfId="562" xr:uid="{00000000-0005-0000-0000-000088020000}"/>
    <cellStyle name="標題 6" xfId="563" xr:uid="{00000000-0005-0000-0000-000089020000}"/>
    <cellStyle name="標題 6 2" xfId="564" xr:uid="{00000000-0005-0000-0000-00008A020000}"/>
    <cellStyle name="標題 7" xfId="565" xr:uid="{00000000-0005-0000-0000-00008B020000}"/>
    <cellStyle name="標題 8" xfId="566" xr:uid="{00000000-0005-0000-0000-00008C020000}"/>
    <cellStyle name="標題 9" xfId="567" xr:uid="{00000000-0005-0000-0000-00008D020000}"/>
    <cellStyle name="輸入" xfId="568" builtinId="20" customBuiltin="1"/>
    <cellStyle name="輸入 2" xfId="569" xr:uid="{00000000-0005-0000-0000-00008F020000}"/>
    <cellStyle name="輸入 2 2" xfId="570" xr:uid="{00000000-0005-0000-0000-000090020000}"/>
    <cellStyle name="輸入 3" xfId="571" xr:uid="{00000000-0005-0000-0000-000091020000}"/>
    <cellStyle name="輸入 3 2" xfId="572" xr:uid="{00000000-0005-0000-0000-000092020000}"/>
    <cellStyle name="輸入 4" xfId="573" xr:uid="{00000000-0005-0000-0000-000093020000}"/>
    <cellStyle name="輸入 5" xfId="574" xr:uid="{00000000-0005-0000-0000-000094020000}"/>
    <cellStyle name="輸入 6" xfId="575" xr:uid="{00000000-0005-0000-0000-000095020000}"/>
    <cellStyle name="輸入 7" xfId="576" xr:uid="{00000000-0005-0000-0000-000096020000}"/>
    <cellStyle name="輸出" xfId="577" builtinId="21" customBuiltin="1"/>
    <cellStyle name="輸出 2" xfId="578" xr:uid="{00000000-0005-0000-0000-000098020000}"/>
    <cellStyle name="輸出 2 2" xfId="579" xr:uid="{00000000-0005-0000-0000-000099020000}"/>
    <cellStyle name="輸出 3" xfId="580" xr:uid="{00000000-0005-0000-0000-00009A020000}"/>
    <cellStyle name="輸出 3 2" xfId="581" xr:uid="{00000000-0005-0000-0000-00009B020000}"/>
    <cellStyle name="輸出 4" xfId="582" xr:uid="{00000000-0005-0000-0000-00009C020000}"/>
    <cellStyle name="輸出 5" xfId="583" xr:uid="{00000000-0005-0000-0000-00009D020000}"/>
    <cellStyle name="輸出 6" xfId="584" xr:uid="{00000000-0005-0000-0000-00009E020000}"/>
    <cellStyle name="輸出 7" xfId="585" xr:uid="{00000000-0005-0000-0000-00009F020000}"/>
    <cellStyle name="檢查儲存格" xfId="586" builtinId="23" customBuiltin="1"/>
    <cellStyle name="檢查儲存格 2" xfId="587" xr:uid="{00000000-0005-0000-0000-0000A1020000}"/>
    <cellStyle name="檢查儲存格 2 2" xfId="588" xr:uid="{00000000-0005-0000-0000-0000A2020000}"/>
    <cellStyle name="檢查儲存格 3" xfId="589" xr:uid="{00000000-0005-0000-0000-0000A3020000}"/>
    <cellStyle name="檢查儲存格 3 2" xfId="590" xr:uid="{00000000-0005-0000-0000-0000A4020000}"/>
    <cellStyle name="檢查儲存格 4" xfId="591" xr:uid="{00000000-0005-0000-0000-0000A5020000}"/>
    <cellStyle name="檢查儲存格 5" xfId="592" xr:uid="{00000000-0005-0000-0000-0000A6020000}"/>
    <cellStyle name="檢查儲存格 6" xfId="593" xr:uid="{00000000-0005-0000-0000-0000A7020000}"/>
    <cellStyle name="檢查儲存格 7" xfId="594" xr:uid="{00000000-0005-0000-0000-0000A8020000}"/>
    <cellStyle name="壞" xfId="595" builtinId="27" customBuiltin="1"/>
    <cellStyle name="壞 2" xfId="596" xr:uid="{00000000-0005-0000-0000-0000AA020000}"/>
    <cellStyle name="壞 2 2" xfId="597" xr:uid="{00000000-0005-0000-0000-0000AB020000}"/>
    <cellStyle name="壞 3" xfId="598" xr:uid="{00000000-0005-0000-0000-0000AC020000}"/>
    <cellStyle name="壞 3 2" xfId="599" xr:uid="{00000000-0005-0000-0000-0000AD020000}"/>
    <cellStyle name="壞 4" xfId="600" xr:uid="{00000000-0005-0000-0000-0000AE020000}"/>
    <cellStyle name="壞 5" xfId="601" xr:uid="{00000000-0005-0000-0000-0000AF020000}"/>
    <cellStyle name="壞 6" xfId="602" xr:uid="{00000000-0005-0000-0000-0000B0020000}"/>
    <cellStyle name="壞 7" xfId="603" xr:uid="{00000000-0005-0000-0000-0000B1020000}"/>
    <cellStyle name="壞_40911201 12~1月明細" xfId="681" xr:uid="{00000000-0005-0000-0000-0000B2020000}"/>
    <cellStyle name="壞_Analysis_980225" xfId="604" xr:uid="{00000000-0005-0000-0000-0000B3020000}"/>
    <cellStyle name="壞_COMBINED" xfId="605" xr:uid="{00000000-0005-0000-0000-0000B4020000}"/>
    <cellStyle name="壞_Fair Value_C980121_980225" xfId="606" xr:uid="{00000000-0005-0000-0000-0000B5020000}"/>
    <cellStyle name="壞_RBC相關報表-產險" xfId="682" xr:uid="{00000000-0005-0000-0000-0000B6020000}"/>
    <cellStyle name="壞_RBC相關報表-壽險(100.11.10)" xfId="683" xr:uid="{00000000-0005-0000-0000-0000B7020000}"/>
    <cellStyle name="壞_RBC相關暨修訂報表-產險0811" xfId="684" xr:uid="{00000000-0005-0000-0000-0000B8020000}"/>
    <cellStyle name="壞_半年報檢查報表-業務類強制車險-產險" xfId="685" xr:uid="{00000000-0005-0000-0000-0000B9020000}"/>
    <cellStyle name="壞_年報檢查報表-業務類強制車險-產險-修正1129" xfId="686" xr:uid="{00000000-0005-0000-0000-0000BA020000}"/>
    <cellStyle name="壞_非RBC相關報表-產險" xfId="687" xr:uid="{00000000-0005-0000-0000-0000BB020000}"/>
    <cellStyle name="壞_非RBC相關報表-產險(0512)" xfId="688" xr:uid="{00000000-0005-0000-0000-0000BC020000}"/>
    <cellStyle name="壞_情境報表" xfId="607" xr:uid="{00000000-0005-0000-0000-0000BD020000}"/>
    <cellStyle name="警告文字" xfId="608" builtinId="11" customBuiltin="1"/>
    <cellStyle name="警告文字 2" xfId="609" xr:uid="{00000000-0005-0000-0000-0000BF020000}"/>
    <cellStyle name="警告文字 2 2" xfId="610" xr:uid="{00000000-0005-0000-0000-0000C0020000}"/>
    <cellStyle name="警告文字 3" xfId="611" xr:uid="{00000000-0005-0000-0000-0000C1020000}"/>
    <cellStyle name="警告文字 3 2" xfId="612" xr:uid="{00000000-0005-0000-0000-0000C2020000}"/>
    <cellStyle name="警告文字 4" xfId="613" xr:uid="{00000000-0005-0000-0000-0000C3020000}"/>
    <cellStyle name="警告文字 5" xfId="614" xr:uid="{00000000-0005-0000-0000-0000C4020000}"/>
    <cellStyle name="警告文字 6" xfId="615" xr:uid="{00000000-0005-0000-0000-0000C5020000}"/>
    <cellStyle name="警告文字 7" xfId="616" xr:uid="{00000000-0005-0000-0000-0000C602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40"/>
  <sheetViews>
    <sheetView tabSelected="1" topLeftCell="A8" zoomScale="70" zoomScaleNormal="70" workbookViewId="0">
      <selection sqref="A1:F39"/>
    </sheetView>
  </sheetViews>
  <sheetFormatPr defaultColWidth="9" defaultRowHeight="18.75"/>
  <cols>
    <col min="1" max="1" width="4.75" style="40" customWidth="1"/>
    <col min="2" max="2" width="7.25" style="466" customWidth="1"/>
    <col min="3" max="3" width="13" style="466" customWidth="1"/>
    <col min="4" max="4" width="47.25" style="466" customWidth="1"/>
    <col min="5" max="5" width="20.125" style="466" customWidth="1"/>
    <col min="6" max="6" width="71.625" style="473" customWidth="1"/>
    <col min="7" max="16384" width="9" style="40"/>
  </cols>
  <sheetData>
    <row r="1" spans="1:6" ht="19.5">
      <c r="A1" s="67" t="s">
        <v>1154</v>
      </c>
      <c r="C1" s="467"/>
      <c r="D1" s="468"/>
      <c r="E1" s="467"/>
      <c r="F1" s="40"/>
    </row>
    <row r="2" spans="1:6">
      <c r="F2" s="469"/>
    </row>
    <row r="3" spans="1:6" ht="19.5">
      <c r="A3" s="40" t="s">
        <v>706</v>
      </c>
      <c r="F3" s="469"/>
    </row>
    <row r="4" spans="1:6" ht="19.5">
      <c r="A4" s="470" t="s">
        <v>48</v>
      </c>
      <c r="B4" s="606" t="s">
        <v>707</v>
      </c>
      <c r="C4" s="606"/>
      <c r="D4" s="606"/>
      <c r="E4" s="606"/>
      <c r="F4" s="606"/>
    </row>
    <row r="5" spans="1:6" ht="24" customHeight="1">
      <c r="B5" s="471" t="s">
        <v>708</v>
      </c>
      <c r="C5" s="471" t="s">
        <v>709</v>
      </c>
      <c r="D5" s="607" t="s">
        <v>710</v>
      </c>
      <c r="E5" s="607"/>
      <c r="F5" s="607"/>
    </row>
    <row r="6" spans="1:6" ht="24" customHeight="1">
      <c r="B6" s="471">
        <v>1</v>
      </c>
      <c r="C6" s="607" t="s">
        <v>711</v>
      </c>
      <c r="D6" s="608" t="s">
        <v>712</v>
      </c>
      <c r="E6" s="471" t="s">
        <v>713</v>
      </c>
      <c r="F6" s="472" t="s">
        <v>714</v>
      </c>
    </row>
    <row r="7" spans="1:6" ht="24" customHeight="1">
      <c r="B7" s="471">
        <v>2</v>
      </c>
      <c r="C7" s="607"/>
      <c r="D7" s="609"/>
      <c r="E7" s="471" t="s">
        <v>715</v>
      </c>
      <c r="F7" s="472" t="s">
        <v>716</v>
      </c>
    </row>
    <row r="8" spans="1:6" ht="24" customHeight="1">
      <c r="B8" s="471">
        <v>3</v>
      </c>
      <c r="C8" s="607"/>
      <c r="D8" s="609"/>
      <c r="E8" s="471" t="s">
        <v>717</v>
      </c>
      <c r="F8" s="165" t="s">
        <v>718</v>
      </c>
    </row>
    <row r="9" spans="1:6" ht="24" customHeight="1">
      <c r="B9" s="471">
        <v>4</v>
      </c>
      <c r="C9" s="607"/>
      <c r="D9" s="609"/>
      <c r="E9" s="471" t="s">
        <v>719</v>
      </c>
      <c r="F9" s="472" t="s">
        <v>720</v>
      </c>
    </row>
    <row r="10" spans="1:6" ht="24" customHeight="1">
      <c r="B10" s="471">
        <v>5</v>
      </c>
      <c r="C10" s="607"/>
      <c r="D10" s="609"/>
      <c r="E10" s="471" t="s">
        <v>721</v>
      </c>
      <c r="F10" s="472" t="s">
        <v>722</v>
      </c>
    </row>
    <row r="11" spans="1:6" ht="24" customHeight="1">
      <c r="B11" s="471">
        <v>6</v>
      </c>
      <c r="C11" s="607"/>
      <c r="D11" s="610"/>
      <c r="E11" s="471" t="s">
        <v>723</v>
      </c>
      <c r="F11" s="472" t="s">
        <v>724</v>
      </c>
    </row>
    <row r="12" spans="1:6" ht="24" customHeight="1">
      <c r="B12" s="471">
        <v>7</v>
      </c>
      <c r="C12" s="471" t="s">
        <v>725</v>
      </c>
      <c r="D12" s="597" t="s">
        <v>726</v>
      </c>
      <c r="E12" s="598"/>
      <c r="F12" s="599"/>
    </row>
    <row r="13" spans="1:6" ht="24" customHeight="1">
      <c r="B13" s="471">
        <v>8</v>
      </c>
      <c r="C13" s="471" t="s">
        <v>727</v>
      </c>
      <c r="D13" s="597" t="s">
        <v>728</v>
      </c>
      <c r="E13" s="598"/>
      <c r="F13" s="599"/>
    </row>
    <row r="14" spans="1:6" ht="24" customHeight="1">
      <c r="B14" s="471">
        <v>9</v>
      </c>
      <c r="C14" s="607" t="s">
        <v>729</v>
      </c>
      <c r="D14" s="608" t="s">
        <v>730</v>
      </c>
      <c r="E14" s="471" t="s">
        <v>731</v>
      </c>
      <c r="F14" s="472" t="s">
        <v>732</v>
      </c>
    </row>
    <row r="15" spans="1:6" ht="24" customHeight="1">
      <c r="B15" s="471">
        <v>10</v>
      </c>
      <c r="C15" s="607"/>
      <c r="D15" s="609"/>
      <c r="E15" s="471" t="s">
        <v>733</v>
      </c>
      <c r="F15" s="472" t="s">
        <v>734</v>
      </c>
    </row>
    <row r="16" spans="1:6" ht="24" customHeight="1">
      <c r="B16" s="471">
        <v>11</v>
      </c>
      <c r="C16" s="607"/>
      <c r="D16" s="609"/>
      <c r="E16" s="471" t="s">
        <v>735</v>
      </c>
      <c r="F16" s="472" t="s">
        <v>736</v>
      </c>
    </row>
    <row r="17" spans="1:6" ht="24" customHeight="1">
      <c r="B17" s="471">
        <v>12</v>
      </c>
      <c r="C17" s="607"/>
      <c r="D17" s="610"/>
      <c r="E17" s="471" t="s">
        <v>737</v>
      </c>
      <c r="F17" s="472" t="s">
        <v>738</v>
      </c>
    </row>
    <row r="18" spans="1:6" ht="24" customHeight="1"/>
    <row r="19" spans="1:6" ht="24" customHeight="1">
      <c r="A19" s="468" t="s">
        <v>75</v>
      </c>
      <c r="B19" s="470" t="s">
        <v>739</v>
      </c>
      <c r="D19" s="206"/>
    </row>
    <row r="20" spans="1:6" ht="24" customHeight="1">
      <c r="B20" s="471" t="s">
        <v>708</v>
      </c>
      <c r="C20" s="471" t="s">
        <v>709</v>
      </c>
      <c r="D20" s="603" t="s">
        <v>710</v>
      </c>
      <c r="E20" s="604"/>
      <c r="F20" s="605"/>
    </row>
    <row r="21" spans="1:6" ht="24" customHeight="1">
      <c r="B21" s="471">
        <v>1</v>
      </c>
      <c r="C21" s="471" t="s">
        <v>832</v>
      </c>
      <c r="D21" s="597" t="s">
        <v>833</v>
      </c>
      <c r="E21" s="598"/>
      <c r="F21" s="599"/>
    </row>
    <row r="22" spans="1:6" ht="24" customHeight="1">
      <c r="B22" s="471">
        <v>2</v>
      </c>
      <c r="C22" s="471" t="s">
        <v>834</v>
      </c>
      <c r="D22" s="597" t="s">
        <v>835</v>
      </c>
      <c r="E22" s="598"/>
      <c r="F22" s="599"/>
    </row>
    <row r="23" spans="1:6" ht="24" customHeight="1"/>
    <row r="24" spans="1:6" ht="24" customHeight="1">
      <c r="A24" s="468" t="s">
        <v>76</v>
      </c>
      <c r="B24" s="470" t="s">
        <v>740</v>
      </c>
    </row>
    <row r="25" spans="1:6" ht="24" customHeight="1">
      <c r="B25" s="474" t="s">
        <v>741</v>
      </c>
      <c r="C25" s="474" t="s">
        <v>742</v>
      </c>
      <c r="D25" s="600" t="s">
        <v>743</v>
      </c>
      <c r="E25" s="601"/>
      <c r="F25" s="602"/>
    </row>
    <row r="26" spans="1:6" ht="24" customHeight="1">
      <c r="B26" s="474">
        <v>1</v>
      </c>
      <c r="C26" s="474" t="s">
        <v>744</v>
      </c>
      <c r="D26" s="594" t="s">
        <v>836</v>
      </c>
      <c r="E26" s="595"/>
      <c r="F26" s="596"/>
    </row>
    <row r="27" spans="1:6" ht="24" customHeight="1">
      <c r="B27" s="474">
        <v>2</v>
      </c>
      <c r="C27" s="474" t="s">
        <v>745</v>
      </c>
      <c r="D27" s="594" t="s">
        <v>837</v>
      </c>
      <c r="E27" s="595"/>
      <c r="F27" s="596"/>
    </row>
    <row r="28" spans="1:6" ht="24" customHeight="1"/>
    <row r="29" spans="1:6" ht="24" customHeight="1">
      <c r="A29" s="475" t="s">
        <v>77</v>
      </c>
      <c r="B29" s="470" t="s">
        <v>746</v>
      </c>
    </row>
    <row r="30" spans="1:6" ht="24" customHeight="1">
      <c r="B30" s="474" t="s">
        <v>741</v>
      </c>
      <c r="C30" s="474" t="s">
        <v>742</v>
      </c>
      <c r="D30" s="587" t="s">
        <v>743</v>
      </c>
      <c r="E30" s="587"/>
      <c r="F30" s="587"/>
    </row>
    <row r="31" spans="1:6" ht="24" customHeight="1">
      <c r="B31" s="474">
        <v>1</v>
      </c>
      <c r="C31" s="588" t="s">
        <v>838</v>
      </c>
      <c r="D31" s="590" t="s">
        <v>854</v>
      </c>
      <c r="E31" s="474" t="s">
        <v>839</v>
      </c>
      <c r="F31" s="540" t="s">
        <v>1156</v>
      </c>
    </row>
    <row r="32" spans="1:6" ht="24" customHeight="1">
      <c r="B32" s="474">
        <v>2</v>
      </c>
      <c r="C32" s="589"/>
      <c r="D32" s="591"/>
      <c r="E32" s="474" t="s">
        <v>840</v>
      </c>
      <c r="F32" s="540" t="s">
        <v>1157</v>
      </c>
    </row>
    <row r="33" spans="2:6" ht="24" customHeight="1">
      <c r="B33" s="474">
        <v>3</v>
      </c>
      <c r="C33" s="589"/>
      <c r="D33" s="591"/>
      <c r="E33" s="474" t="s">
        <v>841</v>
      </c>
      <c r="F33" s="494" t="s">
        <v>842</v>
      </c>
    </row>
    <row r="34" spans="2:6" ht="24" customHeight="1">
      <c r="B34" s="474">
        <v>4</v>
      </c>
      <c r="C34" s="588" t="s">
        <v>843</v>
      </c>
      <c r="D34" s="590" t="s">
        <v>844</v>
      </c>
      <c r="E34" s="474" t="s">
        <v>845</v>
      </c>
      <c r="F34" s="493" t="s">
        <v>846</v>
      </c>
    </row>
    <row r="35" spans="2:6" ht="24" customHeight="1">
      <c r="B35" s="474">
        <v>5</v>
      </c>
      <c r="C35" s="589"/>
      <c r="D35" s="591"/>
      <c r="E35" s="474" t="s">
        <v>847</v>
      </c>
      <c r="F35" s="493" t="s">
        <v>848</v>
      </c>
    </row>
    <row r="36" spans="2:6" ht="24" customHeight="1">
      <c r="B36" s="474">
        <v>6</v>
      </c>
      <c r="C36" s="589"/>
      <c r="D36" s="591"/>
      <c r="E36" s="471" t="s">
        <v>849</v>
      </c>
      <c r="F36" s="494" t="s">
        <v>850</v>
      </c>
    </row>
    <row r="37" spans="2:6" ht="24" customHeight="1">
      <c r="B37" s="474">
        <v>7</v>
      </c>
      <c r="C37" s="589"/>
      <c r="D37" s="591"/>
      <c r="E37" s="474" t="s">
        <v>851</v>
      </c>
      <c r="F37" s="495" t="s">
        <v>855</v>
      </c>
    </row>
    <row r="38" spans="2:6" ht="24" customHeight="1">
      <c r="B38" s="474">
        <v>8</v>
      </c>
      <c r="C38" s="592"/>
      <c r="D38" s="593"/>
      <c r="E38" s="474" t="s">
        <v>852</v>
      </c>
      <c r="F38" s="493" t="s">
        <v>853</v>
      </c>
    </row>
    <row r="39" spans="2:6" ht="19.5">
      <c r="B39" s="316" t="s">
        <v>1048</v>
      </c>
    </row>
    <row r="40" spans="2:6" s="542" customFormat="1" ht="19.5">
      <c r="B40" s="543"/>
      <c r="C40" s="543"/>
      <c r="D40" s="543"/>
      <c r="E40" s="543"/>
      <c r="F40" s="544"/>
    </row>
  </sheetData>
  <mergeCells count="19">
    <mergeCell ref="B4:F4"/>
    <mergeCell ref="D5:F5"/>
    <mergeCell ref="C6:C11"/>
    <mergeCell ref="D6:D11"/>
    <mergeCell ref="C14:C17"/>
    <mergeCell ref="D14:D17"/>
    <mergeCell ref="D27:F27"/>
    <mergeCell ref="D21:F21"/>
    <mergeCell ref="D22:F22"/>
    <mergeCell ref="D12:F12"/>
    <mergeCell ref="D13:F13"/>
    <mergeCell ref="D25:F25"/>
    <mergeCell ref="D26:F26"/>
    <mergeCell ref="D20:F20"/>
    <mergeCell ref="D30:F30"/>
    <mergeCell ref="C31:C33"/>
    <mergeCell ref="D31:D33"/>
    <mergeCell ref="C34:C38"/>
    <mergeCell ref="D34:D38"/>
  </mergeCells>
  <phoneticPr fontId="24" type="noConversion"/>
  <pageMargins left="0.7" right="0.7" top="0.75" bottom="0.75" header="0.3" footer="0.3"/>
  <pageSetup paperSize="9" scale="5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6"/>
  <sheetViews>
    <sheetView topLeftCell="A25" workbookViewId="0">
      <selection sqref="A1:K44"/>
    </sheetView>
  </sheetViews>
  <sheetFormatPr defaultColWidth="8.875" defaultRowHeight="15.75"/>
  <cols>
    <col min="1" max="1" width="5" style="2" customWidth="1"/>
    <col min="2" max="2" width="9.5" style="2" customWidth="1"/>
    <col min="3" max="3" width="33.5" style="2" customWidth="1"/>
    <col min="4" max="4" width="15.375" style="2" customWidth="1"/>
    <col min="5" max="5" width="22.5" style="2" customWidth="1"/>
    <col min="6" max="6" width="17.875" style="2" customWidth="1"/>
    <col min="7" max="7" width="16.25" style="2" customWidth="1"/>
    <col min="8" max="8" width="16.75" style="2" customWidth="1"/>
    <col min="9" max="9" width="18.75" style="2" customWidth="1"/>
    <col min="10" max="10" width="17.625" style="2" customWidth="1"/>
    <col min="11" max="11" width="15.5" style="2" customWidth="1"/>
    <col min="12" max="12" width="13.75" style="2" customWidth="1"/>
    <col min="13" max="13" width="13.25" style="2" customWidth="1"/>
    <col min="14" max="16384" width="8.875" style="2"/>
  </cols>
  <sheetData>
    <row r="1" spans="1:12" s="166" customFormat="1" ht="19.5">
      <c r="A1" s="716" t="s">
        <v>578</v>
      </c>
      <c r="B1" s="716"/>
      <c r="C1" s="246" t="s">
        <v>866</v>
      </c>
      <c r="D1" s="164"/>
      <c r="E1" s="164"/>
      <c r="F1" s="164"/>
      <c r="G1" s="164"/>
      <c r="H1" s="164"/>
    </row>
    <row r="2" spans="1:12" s="166" customFormat="1" ht="12" customHeight="1">
      <c r="B2" s="164"/>
      <c r="D2" s="164"/>
      <c r="E2" s="164"/>
      <c r="F2" s="164"/>
      <c r="G2" s="164"/>
      <c r="H2" s="164"/>
    </row>
    <row r="3" spans="1:12" s="40" customFormat="1" ht="16.5" customHeight="1">
      <c r="A3" s="254" t="s">
        <v>418</v>
      </c>
      <c r="B3" s="375" t="s">
        <v>541</v>
      </c>
      <c r="C3" s="375"/>
      <c r="D3" s="375"/>
      <c r="E3" s="375"/>
      <c r="F3" s="358"/>
      <c r="G3" s="358"/>
      <c r="I3" s="359"/>
      <c r="J3" s="359"/>
      <c r="K3" s="360" t="s">
        <v>542</v>
      </c>
    </row>
    <row r="4" spans="1:12" ht="33">
      <c r="B4" s="790"/>
      <c r="C4" s="790" t="s">
        <v>308</v>
      </c>
      <c r="D4" s="790" t="s">
        <v>309</v>
      </c>
      <c r="E4" s="790" t="s">
        <v>815</v>
      </c>
      <c r="F4" s="193" t="s">
        <v>310</v>
      </c>
      <c r="G4" s="193" t="s">
        <v>311</v>
      </c>
      <c r="H4" s="193" t="s">
        <v>312</v>
      </c>
      <c r="I4" s="807" t="s">
        <v>1045</v>
      </c>
      <c r="J4" s="782"/>
      <c r="K4" s="794"/>
      <c r="L4" s="178"/>
    </row>
    <row r="5" spans="1:12" ht="33">
      <c r="B5" s="791"/>
      <c r="C5" s="791"/>
      <c r="D5" s="791"/>
      <c r="E5" s="792"/>
      <c r="F5" s="193" t="s">
        <v>299</v>
      </c>
      <c r="G5" s="193" t="s">
        <v>300</v>
      </c>
      <c r="H5" s="193" t="s">
        <v>301</v>
      </c>
      <c r="I5" s="194" t="s">
        <v>313</v>
      </c>
      <c r="J5" s="195" t="s">
        <v>314</v>
      </c>
      <c r="K5" s="169" t="s">
        <v>420</v>
      </c>
      <c r="L5" s="179"/>
    </row>
    <row r="6" spans="1:12">
      <c r="B6" s="816" t="s">
        <v>315</v>
      </c>
      <c r="C6" s="779" t="s">
        <v>320</v>
      </c>
      <c r="D6" s="368"/>
      <c r="E6" s="787" t="s">
        <v>816</v>
      </c>
      <c r="F6" s="367"/>
      <c r="G6" s="367"/>
      <c r="H6" s="197">
        <f>F6+G6</f>
        <v>0</v>
      </c>
      <c r="I6" s="363"/>
      <c r="J6" s="364"/>
      <c r="K6" s="818"/>
      <c r="L6" s="178"/>
    </row>
    <row r="7" spans="1:12">
      <c r="B7" s="817"/>
      <c r="C7" s="817"/>
      <c r="D7" s="368"/>
      <c r="E7" s="788"/>
      <c r="F7" s="367"/>
      <c r="G7" s="367"/>
      <c r="H7" s="197">
        <f t="shared" ref="H7:H13" si="0">F7+G7</f>
        <v>0</v>
      </c>
      <c r="I7" s="363"/>
      <c r="J7" s="364"/>
      <c r="K7" s="819"/>
      <c r="L7" s="178"/>
    </row>
    <row r="8" spans="1:12">
      <c r="B8" s="817"/>
      <c r="C8" s="780"/>
      <c r="D8" s="368"/>
      <c r="E8" s="788"/>
      <c r="F8" s="367"/>
      <c r="G8" s="367"/>
      <c r="H8" s="197">
        <f t="shared" si="0"/>
        <v>0</v>
      </c>
      <c r="I8" s="363"/>
      <c r="J8" s="364"/>
      <c r="K8" s="819"/>
      <c r="L8" s="178"/>
    </row>
    <row r="9" spans="1:12">
      <c r="B9" s="817"/>
      <c r="C9" s="779" t="s">
        <v>321</v>
      </c>
      <c r="D9" s="369"/>
      <c r="E9" s="821" t="s">
        <v>817</v>
      </c>
      <c r="F9" s="370"/>
      <c r="G9" s="367"/>
      <c r="H9" s="197">
        <f t="shared" si="0"/>
        <v>0</v>
      </c>
      <c r="I9" s="365"/>
      <c r="J9" s="365"/>
      <c r="K9" s="819"/>
      <c r="L9" s="178"/>
    </row>
    <row r="10" spans="1:12">
      <c r="B10" s="817"/>
      <c r="C10" s="780"/>
      <c r="D10" s="369"/>
      <c r="E10" s="821"/>
      <c r="F10" s="370"/>
      <c r="G10" s="367"/>
      <c r="H10" s="197">
        <f t="shared" si="0"/>
        <v>0</v>
      </c>
      <c r="I10" s="365"/>
      <c r="J10" s="365"/>
      <c r="K10" s="819"/>
      <c r="L10" s="178"/>
    </row>
    <row r="11" spans="1:12">
      <c r="B11" s="817"/>
      <c r="C11" s="779" t="s">
        <v>322</v>
      </c>
      <c r="D11" s="369"/>
      <c r="E11" s="821"/>
      <c r="F11" s="370"/>
      <c r="G11" s="367"/>
      <c r="H11" s="197">
        <f t="shared" si="0"/>
        <v>0</v>
      </c>
      <c r="I11" s="367"/>
      <c r="J11" s="367"/>
      <c r="K11" s="819"/>
      <c r="L11" s="178"/>
    </row>
    <row r="12" spans="1:12">
      <c r="B12" s="780"/>
      <c r="C12" s="780"/>
      <c r="D12" s="369"/>
      <c r="E12" s="821"/>
      <c r="F12" s="370"/>
      <c r="G12" s="367"/>
      <c r="H12" s="197">
        <f t="shared" si="0"/>
        <v>0</v>
      </c>
      <c r="I12" s="367"/>
      <c r="J12" s="367"/>
      <c r="K12" s="820"/>
      <c r="L12" s="178"/>
    </row>
    <row r="13" spans="1:12" ht="16.5">
      <c r="B13" s="784" t="s">
        <v>302</v>
      </c>
      <c r="C13" s="785"/>
      <c r="D13" s="786"/>
      <c r="E13" s="362"/>
      <c r="F13" s="197">
        <f>SUM(F6:F12)</f>
        <v>0</v>
      </c>
      <c r="G13" s="197">
        <f>SUM(G6:G12)</f>
        <v>0</v>
      </c>
      <c r="H13" s="197">
        <f t="shared" si="0"/>
        <v>0</v>
      </c>
      <c r="I13" s="197">
        <f>SUM(I11:I12)</f>
        <v>0</v>
      </c>
      <c r="J13" s="197">
        <f>SUM(J11:J12)</f>
        <v>0</v>
      </c>
      <c r="K13" s="48"/>
    </row>
    <row r="15" spans="1:12" ht="33">
      <c r="B15" s="793"/>
      <c r="C15" s="794"/>
      <c r="D15" s="790" t="s">
        <v>318</v>
      </c>
      <c r="E15" s="790" t="s">
        <v>818</v>
      </c>
      <c r="F15" s="193" t="s">
        <v>310</v>
      </c>
      <c r="G15" s="193" t="s">
        <v>311</v>
      </c>
      <c r="H15" s="193" t="s">
        <v>312</v>
      </c>
      <c r="I15" s="178"/>
      <c r="J15" s="5"/>
      <c r="K15" s="5"/>
    </row>
    <row r="16" spans="1:12">
      <c r="B16" s="795"/>
      <c r="C16" s="796"/>
      <c r="D16" s="791"/>
      <c r="E16" s="792"/>
      <c r="F16" s="193" t="s">
        <v>299</v>
      </c>
      <c r="G16" s="193" t="s">
        <v>300</v>
      </c>
      <c r="H16" s="193" t="s">
        <v>301</v>
      </c>
      <c r="I16" s="180"/>
      <c r="J16" s="179"/>
      <c r="K16" s="179"/>
      <c r="L16" s="198"/>
    </row>
    <row r="17" spans="2:11">
      <c r="B17" s="797" t="s">
        <v>319</v>
      </c>
      <c r="C17" s="798"/>
      <c r="D17" s="366"/>
      <c r="E17" s="787" t="s">
        <v>316</v>
      </c>
      <c r="F17" s="367"/>
      <c r="G17" s="367"/>
      <c r="H17" s="197">
        <f>F17+G17</f>
        <v>0</v>
      </c>
      <c r="I17" s="178"/>
      <c r="J17" s="5"/>
      <c r="K17" s="5"/>
    </row>
    <row r="18" spans="2:11">
      <c r="B18" s="799"/>
      <c r="C18" s="800"/>
      <c r="D18" s="366"/>
      <c r="E18" s="788"/>
      <c r="F18" s="367"/>
      <c r="G18" s="367"/>
      <c r="H18" s="197">
        <f t="shared" ref="H18:H23" si="1">F18+G18</f>
        <v>0</v>
      </c>
      <c r="I18" s="178"/>
      <c r="J18" s="5"/>
      <c r="K18" s="5"/>
    </row>
    <row r="19" spans="2:11">
      <c r="B19" s="799"/>
      <c r="C19" s="800"/>
      <c r="D19" s="366"/>
      <c r="E19" s="789"/>
      <c r="F19" s="367"/>
      <c r="G19" s="367"/>
      <c r="H19" s="197">
        <f t="shared" si="1"/>
        <v>0</v>
      </c>
      <c r="I19" s="178"/>
      <c r="J19" s="5"/>
      <c r="K19" s="5"/>
    </row>
    <row r="20" spans="2:11">
      <c r="B20" s="799"/>
      <c r="C20" s="800"/>
      <c r="D20" s="366"/>
      <c r="E20" s="787" t="s">
        <v>317</v>
      </c>
      <c r="F20" s="367"/>
      <c r="G20" s="367"/>
      <c r="H20" s="197">
        <f t="shared" si="1"/>
        <v>0</v>
      </c>
      <c r="I20" s="178"/>
      <c r="J20" s="5"/>
      <c r="K20" s="5"/>
    </row>
    <row r="21" spans="2:11">
      <c r="B21" s="799"/>
      <c r="C21" s="800"/>
      <c r="D21" s="366"/>
      <c r="E21" s="803"/>
      <c r="F21" s="367"/>
      <c r="G21" s="367"/>
      <c r="H21" s="197">
        <f t="shared" si="1"/>
        <v>0</v>
      </c>
      <c r="I21" s="178"/>
      <c r="J21" s="5"/>
      <c r="K21" s="5"/>
    </row>
    <row r="22" spans="2:11">
      <c r="B22" s="801"/>
      <c r="C22" s="802"/>
      <c r="D22" s="366"/>
      <c r="E22" s="803"/>
      <c r="F22" s="367"/>
      <c r="G22" s="367"/>
      <c r="H22" s="197">
        <f t="shared" si="1"/>
        <v>0</v>
      </c>
      <c r="I22" s="178"/>
      <c r="J22" s="5"/>
      <c r="K22" s="5"/>
    </row>
    <row r="23" spans="2:11">
      <c r="B23" s="781" t="s">
        <v>11</v>
      </c>
      <c r="C23" s="782"/>
      <c r="D23" s="783"/>
      <c r="E23" s="362"/>
      <c r="F23" s="197">
        <f>SUM(F17:F22)</f>
        <v>0</v>
      </c>
      <c r="G23" s="197">
        <f>SUM(G17:G22)</f>
        <v>0</v>
      </c>
      <c r="H23" s="197">
        <f t="shared" si="1"/>
        <v>0</v>
      </c>
      <c r="I23" s="178"/>
      <c r="J23" s="5"/>
      <c r="K23" s="5"/>
    </row>
    <row r="24" spans="2:11" s="13" customFormat="1" ht="35.450000000000003" customHeight="1">
      <c r="B24" s="804" t="s">
        <v>705</v>
      </c>
      <c r="C24" s="805"/>
      <c r="D24" s="805"/>
      <c r="E24" s="805"/>
      <c r="F24" s="805"/>
      <c r="G24" s="805"/>
      <c r="H24" s="805"/>
      <c r="I24" s="805"/>
      <c r="J24" s="805"/>
      <c r="K24" s="805"/>
    </row>
    <row r="25" spans="2:11" s="71" customFormat="1" ht="21" customHeight="1">
      <c r="B25" s="824" t="s">
        <v>307</v>
      </c>
      <c r="C25" s="826"/>
      <c r="D25" s="824" t="s">
        <v>305</v>
      </c>
      <c r="E25" s="825"/>
      <c r="F25" s="826"/>
      <c r="G25" s="806" t="s">
        <v>306</v>
      </c>
      <c r="H25" s="806"/>
      <c r="I25" s="806"/>
      <c r="J25" s="806"/>
      <c r="K25" s="806"/>
    </row>
    <row r="26" spans="2:11" s="71" customFormat="1" ht="16.5">
      <c r="B26" s="810"/>
      <c r="C26" s="812"/>
      <c r="D26" s="810"/>
      <c r="E26" s="811"/>
      <c r="F26" s="812"/>
      <c r="G26" s="810"/>
      <c r="H26" s="811"/>
      <c r="I26" s="811"/>
      <c r="J26" s="811"/>
      <c r="K26" s="812"/>
    </row>
    <row r="27" spans="2:11" s="71" customFormat="1" ht="16.5">
      <c r="B27" s="813"/>
      <c r="C27" s="815"/>
      <c r="D27" s="813"/>
      <c r="E27" s="814"/>
      <c r="F27" s="815"/>
      <c r="G27" s="813"/>
      <c r="H27" s="814"/>
      <c r="I27" s="814"/>
      <c r="J27" s="814"/>
      <c r="K27" s="815"/>
    </row>
    <row r="28" spans="2:11" ht="44.25" customHeight="1">
      <c r="B28" s="822" t="s">
        <v>545</v>
      </c>
      <c r="C28" s="822"/>
      <c r="D28" s="822"/>
      <c r="E28" s="822"/>
      <c r="F28" s="822"/>
      <c r="G28" s="822"/>
      <c r="H28" s="822"/>
      <c r="I28" s="822"/>
      <c r="J28" s="822"/>
      <c r="K28" s="822"/>
    </row>
    <row r="29" spans="2:11" s="71" customFormat="1" ht="75.599999999999994" customHeight="1">
      <c r="B29" s="806" t="s">
        <v>867</v>
      </c>
      <c r="C29" s="823"/>
      <c r="D29" s="823" t="s">
        <v>543</v>
      </c>
      <c r="E29" s="823"/>
      <c r="F29" s="823" t="s">
        <v>544</v>
      </c>
      <c r="G29" s="823"/>
      <c r="H29" s="823" t="s">
        <v>546</v>
      </c>
      <c r="I29" s="823"/>
      <c r="J29" s="823"/>
      <c r="K29" s="823"/>
    </row>
    <row r="30" spans="2:11" s="71" customFormat="1" ht="17.25" customHeight="1">
      <c r="B30" s="773"/>
      <c r="C30" s="773"/>
      <c r="D30" s="773"/>
      <c r="E30" s="773"/>
      <c r="F30" s="773"/>
      <c r="G30" s="773"/>
      <c r="H30" s="776"/>
      <c r="I30" s="777"/>
      <c r="J30" s="777"/>
      <c r="K30" s="778"/>
    </row>
    <row r="31" spans="2:11" s="71" customFormat="1" ht="16.5">
      <c r="B31" s="773"/>
      <c r="C31" s="773"/>
      <c r="D31" s="773"/>
      <c r="E31" s="773"/>
      <c r="F31" s="773"/>
      <c r="G31" s="773"/>
      <c r="H31" s="776"/>
      <c r="I31" s="777"/>
      <c r="J31" s="777"/>
      <c r="K31" s="778"/>
    </row>
    <row r="32" spans="2:11">
      <c r="B32" s="775" t="s">
        <v>547</v>
      </c>
      <c r="C32" s="775"/>
      <c r="D32" s="775"/>
      <c r="E32" s="775"/>
      <c r="F32" s="775"/>
      <c r="G32" s="775"/>
      <c r="H32" s="775"/>
      <c r="I32" s="775"/>
      <c r="J32" s="775"/>
      <c r="K32" s="775"/>
    </row>
    <row r="33" spans="1:11">
      <c r="B33" s="192"/>
      <c r="C33" s="192"/>
      <c r="D33" s="192"/>
      <c r="E33" s="192"/>
      <c r="F33" s="192"/>
      <c r="G33" s="192"/>
      <c r="H33" s="192"/>
      <c r="I33" s="192"/>
      <c r="J33" s="192"/>
      <c r="K33" s="192"/>
    </row>
    <row r="34" spans="1:11" s="316" customFormat="1" ht="23.45" customHeight="1">
      <c r="A34" s="246" t="s">
        <v>419</v>
      </c>
      <c r="B34" s="376" t="s">
        <v>548</v>
      </c>
      <c r="C34" s="376"/>
      <c r="D34" s="376"/>
      <c r="E34" s="376"/>
      <c r="F34" s="376"/>
      <c r="G34" s="361"/>
      <c r="H34" s="361"/>
      <c r="I34" s="361"/>
      <c r="J34" s="361"/>
      <c r="K34" s="361"/>
    </row>
    <row r="35" spans="1:11" s="382" customFormat="1" ht="16.899999999999999" customHeight="1">
      <c r="F35" s="360" t="s">
        <v>542</v>
      </c>
    </row>
    <row r="36" spans="1:11" s="13" customFormat="1" ht="25.15" customHeight="1">
      <c r="B36" s="236"/>
      <c r="C36" s="808" t="s">
        <v>549</v>
      </c>
      <c r="D36" s="808"/>
      <c r="E36" s="808" t="s">
        <v>550</v>
      </c>
      <c r="F36" s="808"/>
    </row>
    <row r="37" spans="1:11" s="13" customFormat="1" ht="24.6" customHeight="1">
      <c r="B37" s="381" t="s">
        <v>455</v>
      </c>
      <c r="C37" s="372" t="s">
        <v>456</v>
      </c>
      <c r="D37" s="377"/>
      <c r="E37" s="371" t="s">
        <v>457</v>
      </c>
      <c r="F37" s="378"/>
    </row>
    <row r="38" spans="1:11" s="13" customFormat="1" ht="24.6" customHeight="1">
      <c r="B38" s="809" t="s">
        <v>458</v>
      </c>
      <c r="C38" s="372" t="s">
        <v>459</v>
      </c>
      <c r="D38" s="377"/>
      <c r="E38" s="372" t="s">
        <v>460</v>
      </c>
      <c r="F38" s="378"/>
    </row>
    <row r="39" spans="1:11" s="13" customFormat="1" ht="24.6" customHeight="1">
      <c r="B39" s="809"/>
      <c r="C39" s="372" t="s">
        <v>461</v>
      </c>
      <c r="D39" s="377"/>
      <c r="E39" s="372" t="s">
        <v>462</v>
      </c>
      <c r="F39" s="378"/>
    </row>
    <row r="40" spans="1:11" s="13" customFormat="1" ht="24.6" customHeight="1">
      <c r="B40" s="809"/>
      <c r="C40" s="373"/>
      <c r="D40" s="373"/>
      <c r="E40" s="371" t="s">
        <v>463</v>
      </c>
      <c r="F40" s="378"/>
    </row>
    <row r="41" spans="1:11" s="13" customFormat="1" ht="24.6" customHeight="1">
      <c r="B41" s="381" t="s">
        <v>464</v>
      </c>
      <c r="C41" s="379" t="s">
        <v>551</v>
      </c>
      <c r="D41" s="374">
        <f>D37-D38-D39</f>
        <v>0</v>
      </c>
      <c r="E41" s="380" t="s">
        <v>552</v>
      </c>
      <c r="F41" s="374">
        <f>F37-SUM(F38:F40)</f>
        <v>0</v>
      </c>
    </row>
    <row r="42" spans="1:11">
      <c r="B42" s="774" t="s">
        <v>553</v>
      </c>
      <c r="C42" s="774"/>
      <c r="D42" s="774"/>
      <c r="E42" s="774"/>
      <c r="F42" s="774"/>
    </row>
    <row r="43" spans="1:11">
      <c r="B43" s="774" t="s">
        <v>554</v>
      </c>
      <c r="C43" s="774"/>
      <c r="D43" s="774"/>
      <c r="E43" s="774"/>
      <c r="F43" s="774"/>
    </row>
    <row r="44" spans="1:11">
      <c r="B44" s="774" t="s">
        <v>555</v>
      </c>
      <c r="C44" s="774"/>
      <c r="D44" s="774"/>
      <c r="E44" s="774"/>
      <c r="F44" s="774"/>
    </row>
    <row r="45" spans="1:11" ht="16.5">
      <c r="B45" s="13"/>
      <c r="C45" s="13"/>
      <c r="D45" s="13"/>
      <c r="E45" s="13"/>
      <c r="F45" s="13"/>
    </row>
    <row r="46" spans="1:11">
      <c r="B46" s="6" t="s">
        <v>230</v>
      </c>
    </row>
  </sheetData>
  <mergeCells count="51">
    <mergeCell ref="B28:K28"/>
    <mergeCell ref="B29:C29"/>
    <mergeCell ref="D25:F25"/>
    <mergeCell ref="B25:C25"/>
    <mergeCell ref="D26:F26"/>
    <mergeCell ref="B26:C26"/>
    <mergeCell ref="B27:C27"/>
    <mergeCell ref="D27:F27"/>
    <mergeCell ref="D29:E29"/>
    <mergeCell ref="H29:K29"/>
    <mergeCell ref="F29:G29"/>
    <mergeCell ref="B24:K24"/>
    <mergeCell ref="G25:K25"/>
    <mergeCell ref="B42:F42"/>
    <mergeCell ref="B43:F43"/>
    <mergeCell ref="I4:K4"/>
    <mergeCell ref="C36:D36"/>
    <mergeCell ref="E36:F36"/>
    <mergeCell ref="B38:B40"/>
    <mergeCell ref="G26:K26"/>
    <mergeCell ref="G27:K27"/>
    <mergeCell ref="B6:B12"/>
    <mergeCell ref="C6:C8"/>
    <mergeCell ref="E6:E8"/>
    <mergeCell ref="K6:K12"/>
    <mergeCell ref="C9:C10"/>
    <mergeCell ref="E9:E12"/>
    <mergeCell ref="C11:C12"/>
    <mergeCell ref="B23:D23"/>
    <mergeCell ref="B13:D13"/>
    <mergeCell ref="E17:E19"/>
    <mergeCell ref="A1:B1"/>
    <mergeCell ref="B4:B5"/>
    <mergeCell ref="C4:C5"/>
    <mergeCell ref="D4:D5"/>
    <mergeCell ref="E4:E5"/>
    <mergeCell ref="B15:C16"/>
    <mergeCell ref="D15:D16"/>
    <mergeCell ref="E15:E16"/>
    <mergeCell ref="B17:C22"/>
    <mergeCell ref="E20:E22"/>
    <mergeCell ref="D30:E30"/>
    <mergeCell ref="D31:E31"/>
    <mergeCell ref="B30:C30"/>
    <mergeCell ref="B31:C31"/>
    <mergeCell ref="B44:F44"/>
    <mergeCell ref="B32:K32"/>
    <mergeCell ref="F30:G30"/>
    <mergeCell ref="F31:G31"/>
    <mergeCell ref="H30:K30"/>
    <mergeCell ref="H31:K31"/>
  </mergeCells>
  <phoneticPr fontId="24" type="noConversion"/>
  <pageMargins left="0.7" right="0.7" top="0.75" bottom="0.75" header="0.3" footer="0.3"/>
  <pageSetup paperSize="9" scale="4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2"/>
  <sheetViews>
    <sheetView workbookViewId="0">
      <selection sqref="A1:G20"/>
    </sheetView>
  </sheetViews>
  <sheetFormatPr defaultColWidth="9" defaultRowHeight="15.75"/>
  <cols>
    <col min="1" max="1" width="16.125" style="201" customWidth="1"/>
    <col min="2" max="2" width="19" style="201" customWidth="1"/>
    <col min="3" max="3" width="13.375" style="201" customWidth="1"/>
    <col min="4" max="4" width="12" style="201" customWidth="1"/>
    <col min="5" max="5" width="18" style="201" customWidth="1"/>
    <col min="6" max="6" width="25.75" style="201" customWidth="1"/>
    <col min="7" max="7" width="26.875" style="201" customWidth="1"/>
    <col min="8" max="16384" width="9" style="201"/>
  </cols>
  <sheetData>
    <row r="1" spans="1:7" s="202" customFormat="1" ht="19.5">
      <c r="A1" s="246" t="s">
        <v>577</v>
      </c>
      <c r="B1" s="245" t="s">
        <v>868</v>
      </c>
    </row>
    <row r="2" spans="1:7">
      <c r="A2" s="168"/>
    </row>
    <row r="3" spans="1:7">
      <c r="A3" s="202"/>
      <c r="C3" s="203"/>
      <c r="G3" s="356" t="s">
        <v>535</v>
      </c>
    </row>
    <row r="4" spans="1:7">
      <c r="A4" s="827" t="s">
        <v>468</v>
      </c>
      <c r="B4" s="827" t="s">
        <v>469</v>
      </c>
      <c r="C4" s="827" t="s">
        <v>467</v>
      </c>
      <c r="D4" s="827"/>
      <c r="E4" s="827"/>
      <c r="F4" s="827"/>
      <c r="G4" s="827"/>
    </row>
    <row r="5" spans="1:7" ht="33">
      <c r="A5" s="827"/>
      <c r="B5" s="827"/>
      <c r="C5" s="256" t="s">
        <v>331</v>
      </c>
      <c r="D5" s="256" t="s">
        <v>332</v>
      </c>
      <c r="E5" s="227" t="s">
        <v>465</v>
      </c>
      <c r="F5" s="227" t="s">
        <v>466</v>
      </c>
      <c r="G5" s="167" t="s">
        <v>303</v>
      </c>
    </row>
    <row r="6" spans="1:7">
      <c r="A6" s="827"/>
      <c r="B6" s="827"/>
      <c r="C6" s="347" t="s">
        <v>293</v>
      </c>
      <c r="D6" s="347" t="s">
        <v>294</v>
      </c>
      <c r="E6" s="348" t="s">
        <v>333</v>
      </c>
      <c r="F6" s="347" t="s">
        <v>334</v>
      </c>
      <c r="G6" s="211" t="s">
        <v>556</v>
      </c>
    </row>
    <row r="7" spans="1:7">
      <c r="A7" s="828"/>
      <c r="B7" s="385"/>
      <c r="C7" s="355"/>
      <c r="D7" s="355"/>
      <c r="E7" s="197">
        <f>C7-D7</f>
        <v>0</v>
      </c>
      <c r="F7" s="355"/>
      <c r="G7" s="389">
        <f>MAX(E7-F7,0)*0.3</f>
        <v>0</v>
      </c>
    </row>
    <row r="8" spans="1:7">
      <c r="A8" s="828"/>
      <c r="B8" s="76"/>
      <c r="C8" s="355"/>
      <c r="D8" s="355"/>
      <c r="E8" s="197">
        <f t="shared" ref="E8:E12" si="0">C8-D8</f>
        <v>0</v>
      </c>
      <c r="F8" s="355"/>
      <c r="G8" s="389">
        <f t="shared" ref="G8:G12" si="1">MAX(E8-F8,0)*0.3</f>
        <v>0</v>
      </c>
    </row>
    <row r="9" spans="1:7">
      <c r="A9" s="828"/>
      <c r="B9" s="76"/>
      <c r="C9" s="355"/>
      <c r="D9" s="355"/>
      <c r="E9" s="197">
        <f t="shared" si="0"/>
        <v>0</v>
      </c>
      <c r="F9" s="355"/>
      <c r="G9" s="389">
        <f t="shared" si="1"/>
        <v>0</v>
      </c>
    </row>
    <row r="10" spans="1:7">
      <c r="A10" s="828"/>
      <c r="B10" s="385"/>
      <c r="C10" s="355"/>
      <c r="D10" s="355"/>
      <c r="E10" s="197">
        <f t="shared" si="0"/>
        <v>0</v>
      </c>
      <c r="F10" s="355"/>
      <c r="G10" s="389">
        <f t="shared" si="1"/>
        <v>0</v>
      </c>
    </row>
    <row r="11" spans="1:7">
      <c r="A11" s="828"/>
      <c r="B11" s="76"/>
      <c r="C11" s="355"/>
      <c r="D11" s="355"/>
      <c r="E11" s="197">
        <f t="shared" si="0"/>
        <v>0</v>
      </c>
      <c r="F11" s="355"/>
      <c r="G11" s="389">
        <f t="shared" si="1"/>
        <v>0</v>
      </c>
    </row>
    <row r="12" spans="1:7">
      <c r="A12" s="828"/>
      <c r="B12" s="76"/>
      <c r="C12" s="355"/>
      <c r="D12" s="355"/>
      <c r="E12" s="197">
        <f t="shared" si="0"/>
        <v>0</v>
      </c>
      <c r="F12" s="355"/>
      <c r="G12" s="389">
        <f t="shared" si="1"/>
        <v>0</v>
      </c>
    </row>
    <row r="13" spans="1:7">
      <c r="A13" s="808" t="s">
        <v>291</v>
      </c>
      <c r="B13" s="808"/>
      <c r="C13" s="388">
        <f>SUM(C7:C12)</f>
        <v>0</v>
      </c>
      <c r="D13" s="388">
        <f t="shared" ref="D13:F13" si="2">SUM(D7:D12)</f>
        <v>0</v>
      </c>
      <c r="E13" s="388">
        <f>SUM(E7:E12)</f>
        <v>0</v>
      </c>
      <c r="F13" s="388">
        <f t="shared" si="2"/>
        <v>0</v>
      </c>
      <c r="G13" s="387">
        <f>SUM(G7:G12)</f>
        <v>0</v>
      </c>
    </row>
    <row r="14" spans="1:7" ht="89.45" customHeight="1">
      <c r="A14" s="830" t="s">
        <v>557</v>
      </c>
      <c r="B14" s="830"/>
      <c r="C14" s="830"/>
      <c r="D14" s="830"/>
      <c r="E14" s="830"/>
      <c r="F14" s="830"/>
      <c r="G14" s="830"/>
    </row>
    <row r="15" spans="1:7" s="204" customFormat="1" ht="27.6" customHeight="1">
      <c r="A15" s="831" t="s">
        <v>1046</v>
      </c>
      <c r="B15" s="832"/>
      <c r="C15" s="832"/>
      <c r="D15" s="832"/>
      <c r="E15" s="832"/>
      <c r="F15" s="832"/>
      <c r="G15" s="832"/>
    </row>
    <row r="16" spans="1:7" ht="27" customHeight="1">
      <c r="A16" s="831" t="s">
        <v>558</v>
      </c>
      <c r="B16" s="832"/>
      <c r="C16" s="832"/>
      <c r="D16" s="832"/>
      <c r="E16" s="832"/>
      <c r="F16" s="832"/>
      <c r="G16" s="832"/>
    </row>
    <row r="17" spans="1:7" ht="16.5">
      <c r="A17" s="829"/>
      <c r="B17" s="829"/>
      <c r="C17" s="829"/>
      <c r="D17" s="829"/>
      <c r="E17" s="384" t="s">
        <v>562</v>
      </c>
      <c r="F17" s="204"/>
      <c r="G17" s="204"/>
    </row>
    <row r="18" spans="1:7" ht="16.5">
      <c r="A18" s="829" t="s">
        <v>559</v>
      </c>
      <c r="B18" s="829"/>
      <c r="C18" s="829"/>
      <c r="D18" s="829"/>
      <c r="E18" s="383">
        <f>G13*0.8</f>
        <v>0</v>
      </c>
      <c r="F18" s="204"/>
      <c r="G18" s="204"/>
    </row>
    <row r="19" spans="1:7" ht="16.5">
      <c r="A19" s="829" t="s">
        <v>560</v>
      </c>
      <c r="B19" s="829"/>
      <c r="C19" s="829"/>
      <c r="D19" s="829"/>
      <c r="E19" s="386"/>
      <c r="F19" s="204"/>
      <c r="G19" s="204"/>
    </row>
    <row r="20" spans="1:7" ht="16.5">
      <c r="A20" s="829" t="s">
        <v>561</v>
      </c>
      <c r="B20" s="829"/>
      <c r="C20" s="829"/>
      <c r="D20" s="829"/>
      <c r="E20" s="383">
        <f>MIN(E18,E19)</f>
        <v>0</v>
      </c>
      <c r="F20" s="204"/>
      <c r="G20" s="204"/>
    </row>
    <row r="21" spans="1:7" ht="24.75" customHeight="1">
      <c r="A21" s="204"/>
      <c r="B21" s="204"/>
      <c r="C21" s="204"/>
      <c r="D21" s="204"/>
      <c r="E21" s="204"/>
      <c r="F21" s="204"/>
      <c r="G21" s="204"/>
    </row>
    <row r="22" spans="1:7" ht="16.5">
      <c r="A22" s="204"/>
      <c r="B22" s="204"/>
      <c r="C22" s="204"/>
      <c r="D22" s="219"/>
      <c r="E22" s="204"/>
      <c r="F22" s="204"/>
      <c r="G22" s="204"/>
    </row>
  </sheetData>
  <mergeCells count="13">
    <mergeCell ref="A20:D20"/>
    <mergeCell ref="A19:D19"/>
    <mergeCell ref="A18:D18"/>
    <mergeCell ref="A17:D17"/>
    <mergeCell ref="A14:G14"/>
    <mergeCell ref="A15:G15"/>
    <mergeCell ref="A16:G16"/>
    <mergeCell ref="A13:B13"/>
    <mergeCell ref="A4:A6"/>
    <mergeCell ref="B4:B6"/>
    <mergeCell ref="C4:G4"/>
    <mergeCell ref="A7:A9"/>
    <mergeCell ref="A10:A12"/>
  </mergeCells>
  <phoneticPr fontId="24"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9"/>
  <sheetViews>
    <sheetView workbookViewId="0">
      <selection sqref="A1:G19"/>
    </sheetView>
  </sheetViews>
  <sheetFormatPr defaultColWidth="9" defaultRowHeight="15.75"/>
  <cols>
    <col min="1" max="1" width="19.375" style="201" customWidth="1"/>
    <col min="2" max="2" width="17" style="201" customWidth="1"/>
    <col min="3" max="3" width="15.125" style="201" customWidth="1"/>
    <col min="4" max="4" width="15.75" style="201" customWidth="1"/>
    <col min="5" max="5" width="13.25" style="201" customWidth="1"/>
    <col min="6" max="6" width="15.75" style="201" customWidth="1"/>
    <col min="7" max="7" width="17" style="201" customWidth="1"/>
    <col min="8" max="16384" width="9" style="201"/>
  </cols>
  <sheetData>
    <row r="1" spans="1:7" ht="21" customHeight="1">
      <c r="A1" s="246" t="s">
        <v>576</v>
      </c>
      <c r="B1" s="245" t="s">
        <v>869</v>
      </c>
      <c r="C1" s="390"/>
      <c r="D1" s="202"/>
      <c r="E1" s="202"/>
    </row>
    <row r="2" spans="1:7">
      <c r="A2" s="168"/>
      <c r="C2" s="205"/>
    </row>
    <row r="3" spans="1:7" ht="16.5" customHeight="1">
      <c r="A3" s="91"/>
      <c r="D3" s="230"/>
      <c r="E3" s="230"/>
      <c r="F3" s="230"/>
      <c r="G3" s="230" t="s">
        <v>292</v>
      </c>
    </row>
    <row r="4" spans="1:7" ht="48.6" customHeight="1">
      <c r="A4" s="834" t="s">
        <v>355</v>
      </c>
      <c r="B4" s="724" t="s">
        <v>566</v>
      </c>
      <c r="C4" s="724"/>
      <c r="D4" s="724" t="s">
        <v>567</v>
      </c>
      <c r="E4" s="724"/>
      <c r="F4" s="724" t="s">
        <v>565</v>
      </c>
      <c r="G4" s="724"/>
    </row>
    <row r="5" spans="1:7" ht="16.5">
      <c r="A5" s="835"/>
      <c r="B5" s="391" t="s">
        <v>563</v>
      </c>
      <c r="C5" s="391" t="s">
        <v>564</v>
      </c>
      <c r="D5" s="391" t="s">
        <v>563</v>
      </c>
      <c r="E5" s="391" t="s">
        <v>564</v>
      </c>
      <c r="F5" s="391" t="s">
        <v>563</v>
      </c>
      <c r="G5" s="391" t="s">
        <v>564</v>
      </c>
    </row>
    <row r="6" spans="1:7" ht="16.5">
      <c r="A6" s="108" t="s">
        <v>356</v>
      </c>
      <c r="B6" s="111"/>
      <c r="C6" s="111"/>
      <c r="D6" s="111"/>
      <c r="E6" s="111"/>
      <c r="F6" s="111"/>
      <c r="G6" s="111"/>
    </row>
    <row r="7" spans="1:7" ht="16.5">
      <c r="A7" s="108" t="s">
        <v>357</v>
      </c>
      <c r="B7" s="56"/>
      <c r="C7" s="56"/>
      <c r="D7" s="56"/>
      <c r="E7" s="56"/>
      <c r="F7" s="56"/>
      <c r="G7" s="56"/>
    </row>
    <row r="8" spans="1:7" ht="16.5">
      <c r="A8" s="231" t="s">
        <v>358</v>
      </c>
      <c r="B8" s="56"/>
      <c r="C8" s="56"/>
      <c r="D8" s="56"/>
      <c r="E8" s="56"/>
      <c r="F8" s="56"/>
      <c r="G8" s="56"/>
    </row>
    <row r="9" spans="1:7" ht="16.5">
      <c r="A9" s="108" t="s">
        <v>359</v>
      </c>
      <c r="B9" s="56"/>
      <c r="C9" s="56"/>
      <c r="D9" s="56"/>
      <c r="E9" s="56"/>
      <c r="F9" s="56"/>
      <c r="G9" s="56"/>
    </row>
    <row r="10" spans="1:7" ht="16.5">
      <c r="A10" s="108" t="s">
        <v>360</v>
      </c>
      <c r="B10" s="56"/>
      <c r="C10" s="56"/>
      <c r="D10" s="56"/>
      <c r="E10" s="56"/>
      <c r="F10" s="56"/>
      <c r="G10" s="56"/>
    </row>
    <row r="11" spans="1:7" ht="16.5">
      <c r="A11" s="108" t="s">
        <v>361</v>
      </c>
      <c r="B11" s="56"/>
      <c r="C11" s="56"/>
      <c r="D11" s="56"/>
      <c r="E11" s="56"/>
      <c r="F11" s="56"/>
      <c r="G11" s="56"/>
    </row>
    <row r="12" spans="1:7" ht="16.5">
      <c r="A12" s="108" t="s">
        <v>362</v>
      </c>
      <c r="B12" s="56"/>
      <c r="C12" s="56"/>
      <c r="D12" s="56"/>
      <c r="E12" s="56"/>
      <c r="F12" s="56"/>
      <c r="G12" s="56"/>
    </row>
    <row r="13" spans="1:7" ht="16.5">
      <c r="A13" s="108" t="s">
        <v>363</v>
      </c>
      <c r="B13" s="56"/>
      <c r="C13" s="56"/>
      <c r="D13" s="56"/>
      <c r="E13" s="56"/>
      <c r="F13" s="56"/>
      <c r="G13" s="56"/>
    </row>
    <row r="14" spans="1:7" ht="16.5">
      <c r="A14" s="106" t="s">
        <v>349</v>
      </c>
      <c r="B14" s="4">
        <f>SUM(B6:B13)</f>
        <v>0</v>
      </c>
      <c r="C14" s="4">
        <f t="shared" ref="C14:G14" si="0">SUM(C6:C13)</f>
        <v>0</v>
      </c>
      <c r="D14" s="4">
        <f t="shared" si="0"/>
        <v>0</v>
      </c>
      <c r="E14" s="4">
        <f t="shared" si="0"/>
        <v>0</v>
      </c>
      <c r="F14" s="4">
        <f t="shared" si="0"/>
        <v>0</v>
      </c>
      <c r="G14" s="4">
        <f t="shared" si="0"/>
        <v>0</v>
      </c>
    </row>
    <row r="15" spans="1:7" ht="33" customHeight="1">
      <c r="A15" s="833" t="s">
        <v>568</v>
      </c>
      <c r="B15" s="833"/>
      <c r="C15" s="833"/>
      <c r="D15" s="833"/>
      <c r="E15" s="833"/>
      <c r="F15" s="833"/>
      <c r="G15" s="833"/>
    </row>
    <row r="16" spans="1:7" ht="31.9" customHeight="1">
      <c r="A16" s="833" t="s">
        <v>569</v>
      </c>
      <c r="B16" s="833"/>
      <c r="C16" s="833"/>
      <c r="D16" s="833"/>
      <c r="E16" s="833"/>
      <c r="F16" s="833"/>
      <c r="G16" s="833"/>
    </row>
    <row r="17" spans="1:7" ht="31.15" customHeight="1">
      <c r="A17" s="823" t="s">
        <v>570</v>
      </c>
      <c r="B17" s="823"/>
      <c r="C17" s="823" t="s">
        <v>571</v>
      </c>
      <c r="D17" s="823"/>
      <c r="E17" s="823" t="s">
        <v>572</v>
      </c>
      <c r="F17" s="823"/>
      <c r="G17" s="823"/>
    </row>
    <row r="18" spans="1:7" ht="142.9" customHeight="1">
      <c r="A18" s="829" t="s">
        <v>573</v>
      </c>
      <c r="B18" s="829"/>
      <c r="C18" s="829" t="s">
        <v>574</v>
      </c>
      <c r="D18" s="829"/>
      <c r="E18" s="829" t="s">
        <v>1047</v>
      </c>
      <c r="F18" s="829"/>
      <c r="G18" s="829"/>
    </row>
    <row r="19" spans="1:7">
      <c r="A19" s="392" t="s">
        <v>575</v>
      </c>
      <c r="B19" s="393"/>
      <c r="C19" s="393"/>
      <c r="D19" s="393"/>
      <c r="E19" s="393"/>
      <c r="F19" s="393"/>
      <c r="G19" s="393"/>
    </row>
  </sheetData>
  <mergeCells count="12">
    <mergeCell ref="A15:G15"/>
    <mergeCell ref="A16:G16"/>
    <mergeCell ref="B4:C4"/>
    <mergeCell ref="D4:E4"/>
    <mergeCell ref="F4:G4"/>
    <mergeCell ref="A4:A5"/>
    <mergeCell ref="A18:B18"/>
    <mergeCell ref="A17:B17"/>
    <mergeCell ref="C17:D17"/>
    <mergeCell ref="C18:D18"/>
    <mergeCell ref="E17:G17"/>
    <mergeCell ref="E18:G18"/>
  </mergeCells>
  <phoneticPr fontId="24" type="noConversion"/>
  <pageMargins left="0.25" right="0.25" top="0.75" bottom="0.75" header="0.3" footer="0.3"/>
  <pageSetup paperSize="9"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7"/>
  <sheetViews>
    <sheetView topLeftCell="A7" workbookViewId="0">
      <selection sqref="A1:K27"/>
    </sheetView>
  </sheetViews>
  <sheetFormatPr defaultColWidth="10" defaultRowHeight="15.75"/>
  <cols>
    <col min="1" max="1" width="14.875" style="395" customWidth="1"/>
    <col min="2" max="2" width="18.625" style="395" customWidth="1"/>
    <col min="3" max="3" width="18" style="395" customWidth="1"/>
    <col min="4" max="4" width="20.375" style="395" customWidth="1"/>
    <col min="5" max="5" width="11.75" style="395" customWidth="1"/>
    <col min="6" max="6" width="17.375" style="395" customWidth="1"/>
    <col min="7" max="7" width="17.75" style="395" customWidth="1"/>
    <col min="8" max="8" width="14.75" style="395" customWidth="1"/>
    <col min="9" max="9" width="10" style="395"/>
    <col min="10" max="10" width="16.125" style="395" customWidth="1"/>
    <col min="11" max="11" width="13.875" style="395" customWidth="1"/>
    <col min="12" max="16384" width="10" style="395"/>
  </cols>
  <sheetData>
    <row r="1" spans="1:11" ht="19.5">
      <c r="A1" s="539" t="s">
        <v>608</v>
      </c>
      <c r="B1" s="458" t="s">
        <v>870</v>
      </c>
      <c r="C1" s="394"/>
      <c r="D1" s="394"/>
    </row>
    <row r="2" spans="1:11">
      <c r="B2" s="396"/>
    </row>
    <row r="3" spans="1:11">
      <c r="A3" s="397"/>
      <c r="D3" s="312" t="s">
        <v>487</v>
      </c>
    </row>
    <row r="4" spans="1:11" ht="62.25" customHeight="1">
      <c r="A4" s="840" t="s">
        <v>586</v>
      </c>
      <c r="B4" s="398" t="s">
        <v>587</v>
      </c>
      <c r="C4" s="398" t="s">
        <v>588</v>
      </c>
      <c r="D4" s="398" t="s">
        <v>589</v>
      </c>
    </row>
    <row r="5" spans="1:11">
      <c r="A5" s="841"/>
      <c r="B5" s="414" t="s">
        <v>365</v>
      </c>
      <c r="C5" s="414" t="s">
        <v>288</v>
      </c>
      <c r="D5" s="415" t="s">
        <v>364</v>
      </c>
    </row>
    <row r="6" spans="1:11">
      <c r="A6" s="76"/>
      <c r="B6" s="399"/>
      <c r="C6" s="399"/>
      <c r="D6" s="400">
        <f>MAX(B6-C6,0)</f>
        <v>0</v>
      </c>
    </row>
    <row r="7" spans="1:11">
      <c r="A7" s="76"/>
      <c r="B7" s="399"/>
      <c r="C7" s="399"/>
      <c r="D7" s="400">
        <f t="shared" ref="D7:D11" si="0">MAX(B7-C7,0)</f>
        <v>0</v>
      </c>
    </row>
    <row r="8" spans="1:11">
      <c r="A8" s="76"/>
      <c r="B8" s="399"/>
      <c r="C8" s="399"/>
      <c r="D8" s="400">
        <f t="shared" si="0"/>
        <v>0</v>
      </c>
    </row>
    <row r="9" spans="1:11">
      <c r="A9" s="401"/>
      <c r="B9" s="402"/>
      <c r="C9" s="402"/>
      <c r="D9" s="400">
        <f t="shared" si="0"/>
        <v>0</v>
      </c>
    </row>
    <row r="10" spans="1:11">
      <c r="A10" s="403"/>
      <c r="B10" s="404"/>
      <c r="C10" s="404"/>
      <c r="D10" s="400">
        <f t="shared" si="0"/>
        <v>0</v>
      </c>
    </row>
    <row r="11" spans="1:11">
      <c r="A11" s="403"/>
      <c r="B11" s="404"/>
      <c r="C11" s="404"/>
      <c r="D11" s="400">
        <f t="shared" si="0"/>
        <v>0</v>
      </c>
    </row>
    <row r="12" spans="1:11" ht="16.5">
      <c r="A12" s="405" t="s">
        <v>590</v>
      </c>
      <c r="B12" s="177">
        <f>SUM(B6:B11)</f>
        <v>0</v>
      </c>
      <c r="C12" s="177">
        <f>SUM(C6:C11)</f>
        <v>0</v>
      </c>
      <c r="D12" s="400">
        <f>SUM(D6:D11)</f>
        <v>0</v>
      </c>
    </row>
    <row r="13" spans="1:11" s="407" customFormat="1" ht="14.25">
      <c r="A13" s="413" t="s">
        <v>591</v>
      </c>
      <c r="B13" s="413"/>
      <c r="C13" s="413"/>
      <c r="D13" s="413"/>
      <c r="E13" s="413"/>
      <c r="F13" s="413"/>
      <c r="G13" s="413"/>
      <c r="H13" s="413"/>
      <c r="I13" s="413"/>
      <c r="J13" s="413"/>
      <c r="K13" s="413"/>
    </row>
    <row r="14" spans="1:11" s="407" customFormat="1" ht="31.15" customHeight="1">
      <c r="A14" s="836" t="s">
        <v>592</v>
      </c>
      <c r="B14" s="836"/>
      <c r="C14" s="836"/>
      <c r="D14" s="836"/>
      <c r="E14" s="836"/>
      <c r="F14" s="836"/>
      <c r="G14" s="836"/>
      <c r="H14" s="836"/>
      <c r="I14" s="836"/>
      <c r="J14" s="836"/>
      <c r="K14" s="836"/>
    </row>
    <row r="15" spans="1:11">
      <c r="A15" s="842" t="s">
        <v>607</v>
      </c>
      <c r="B15" s="844" t="s">
        <v>593</v>
      </c>
      <c r="C15" s="844"/>
      <c r="D15" s="844"/>
      <c r="E15" s="844"/>
      <c r="F15" s="844"/>
      <c r="G15" s="844"/>
      <c r="H15" s="844"/>
      <c r="I15" s="844"/>
      <c r="J15" s="844"/>
      <c r="K15" s="844"/>
    </row>
    <row r="16" spans="1:11">
      <c r="A16" s="843"/>
      <c r="B16" s="844" t="s">
        <v>594</v>
      </c>
      <c r="C16" s="844"/>
      <c r="D16" s="844"/>
      <c r="E16" s="844"/>
      <c r="F16" s="844"/>
      <c r="G16" s="844"/>
      <c r="H16" s="844"/>
      <c r="I16" s="211" t="s">
        <v>366</v>
      </c>
      <c r="J16" s="211" t="s">
        <v>367</v>
      </c>
      <c r="K16" s="211" t="s">
        <v>368</v>
      </c>
    </row>
    <row r="17" spans="1:12" ht="18.600000000000001" customHeight="1">
      <c r="A17" s="843"/>
      <c r="B17" s="212" t="s">
        <v>365</v>
      </c>
      <c r="C17" s="212" t="s">
        <v>337</v>
      </c>
      <c r="D17" s="212" t="s">
        <v>286</v>
      </c>
      <c r="E17" s="212" t="s">
        <v>334</v>
      </c>
      <c r="F17" s="212" t="s">
        <v>335</v>
      </c>
      <c r="G17" s="212" t="s">
        <v>336</v>
      </c>
      <c r="H17" s="212" t="s">
        <v>350</v>
      </c>
      <c r="I17" s="844" t="s">
        <v>595</v>
      </c>
      <c r="J17" s="844" t="s">
        <v>596</v>
      </c>
      <c r="K17" s="844" t="s">
        <v>597</v>
      </c>
    </row>
    <row r="18" spans="1:12" ht="57">
      <c r="A18" s="843"/>
      <c r="B18" s="211" t="s">
        <v>598</v>
      </c>
      <c r="C18" s="211" t="s">
        <v>599</v>
      </c>
      <c r="D18" s="211" t="s">
        <v>600</v>
      </c>
      <c r="E18" s="211" t="s">
        <v>601</v>
      </c>
      <c r="F18" s="211" t="s">
        <v>602</v>
      </c>
      <c r="G18" s="211" t="s">
        <v>603</v>
      </c>
      <c r="H18" s="211" t="s">
        <v>604</v>
      </c>
      <c r="I18" s="844"/>
      <c r="J18" s="844"/>
      <c r="K18" s="844"/>
    </row>
    <row r="19" spans="1:12">
      <c r="A19" s="408"/>
      <c r="B19" s="409"/>
      <c r="C19" s="409"/>
      <c r="D19" s="410">
        <f>B19-C19</f>
        <v>0</v>
      </c>
      <c r="E19" s="408"/>
      <c r="F19" s="411">
        <f>D19-E19</f>
        <v>0</v>
      </c>
      <c r="G19" s="408"/>
      <c r="H19" s="411">
        <f>F19+G19</f>
        <v>0</v>
      </c>
      <c r="I19" s="408"/>
      <c r="J19" s="408"/>
      <c r="K19" s="411">
        <f>SUM(H19:J19)</f>
        <v>0</v>
      </c>
    </row>
    <row r="20" spans="1:12">
      <c r="A20" s="408"/>
      <c r="B20" s="409"/>
      <c r="C20" s="409"/>
      <c r="D20" s="410">
        <f t="shared" ref="D20:D24" si="1">B20-C20</f>
        <v>0</v>
      </c>
      <c r="E20" s="408"/>
      <c r="F20" s="411">
        <f t="shared" ref="F20:F24" si="2">D20-E20</f>
        <v>0</v>
      </c>
      <c r="G20" s="408"/>
      <c r="H20" s="411">
        <f t="shared" ref="H20:H24" si="3">F20+G20</f>
        <v>0</v>
      </c>
      <c r="I20" s="408"/>
      <c r="J20" s="408"/>
      <c r="K20" s="411">
        <f t="shared" ref="K20:K24" si="4">SUM(H20:J20)</f>
        <v>0</v>
      </c>
    </row>
    <row r="21" spans="1:12">
      <c r="A21" s="412"/>
      <c r="B21" s="412"/>
      <c r="C21" s="412"/>
      <c r="D21" s="410">
        <f t="shared" si="1"/>
        <v>0</v>
      </c>
      <c r="E21" s="412"/>
      <c r="F21" s="411">
        <f t="shared" si="2"/>
        <v>0</v>
      </c>
      <c r="G21" s="412"/>
      <c r="H21" s="411">
        <f t="shared" si="3"/>
        <v>0</v>
      </c>
      <c r="I21" s="412"/>
      <c r="J21" s="412"/>
      <c r="K21" s="411">
        <f t="shared" si="4"/>
        <v>0</v>
      </c>
    </row>
    <row r="22" spans="1:12">
      <c r="A22" s="412"/>
      <c r="B22" s="412"/>
      <c r="C22" s="412"/>
      <c r="D22" s="410">
        <f t="shared" si="1"/>
        <v>0</v>
      </c>
      <c r="E22" s="412"/>
      <c r="F22" s="411">
        <f t="shared" si="2"/>
        <v>0</v>
      </c>
      <c r="G22" s="412"/>
      <c r="H22" s="411">
        <f t="shared" si="3"/>
        <v>0</v>
      </c>
      <c r="I22" s="412"/>
      <c r="J22" s="412"/>
      <c r="K22" s="411">
        <f t="shared" si="4"/>
        <v>0</v>
      </c>
    </row>
    <row r="23" spans="1:12">
      <c r="A23" s="412"/>
      <c r="B23" s="412"/>
      <c r="C23" s="412"/>
      <c r="D23" s="410">
        <f t="shared" si="1"/>
        <v>0</v>
      </c>
      <c r="E23" s="412"/>
      <c r="F23" s="411">
        <f t="shared" si="2"/>
        <v>0</v>
      </c>
      <c r="G23" s="412"/>
      <c r="H23" s="411">
        <f t="shared" si="3"/>
        <v>0</v>
      </c>
      <c r="I23" s="412"/>
      <c r="J23" s="412"/>
      <c r="K23" s="411">
        <f t="shared" si="4"/>
        <v>0</v>
      </c>
    </row>
    <row r="24" spans="1:12">
      <c r="A24" s="412"/>
      <c r="B24" s="412"/>
      <c r="C24" s="412"/>
      <c r="D24" s="410">
        <f t="shared" si="1"/>
        <v>0</v>
      </c>
      <c r="E24" s="412"/>
      <c r="F24" s="411">
        <f t="shared" si="2"/>
        <v>0</v>
      </c>
      <c r="G24" s="412"/>
      <c r="H24" s="411">
        <f t="shared" si="3"/>
        <v>0</v>
      </c>
      <c r="I24" s="412"/>
      <c r="J24" s="412"/>
      <c r="K24" s="411">
        <f t="shared" si="4"/>
        <v>0</v>
      </c>
    </row>
    <row r="25" spans="1:12">
      <c r="A25" s="211" t="s">
        <v>605</v>
      </c>
      <c r="B25" s="410">
        <f>SUM(B19:B24)</f>
        <v>0</v>
      </c>
      <c r="C25" s="410">
        <f t="shared" ref="C25:K25" si="5">SUM(C19:C24)</f>
        <v>0</v>
      </c>
      <c r="D25" s="410">
        <f t="shared" si="5"/>
        <v>0</v>
      </c>
      <c r="E25" s="410">
        <f t="shared" si="5"/>
        <v>0</v>
      </c>
      <c r="F25" s="410">
        <f t="shared" si="5"/>
        <v>0</v>
      </c>
      <c r="G25" s="410">
        <f t="shared" si="5"/>
        <v>0</v>
      </c>
      <c r="H25" s="410">
        <f t="shared" si="5"/>
        <v>0</v>
      </c>
      <c r="I25" s="410">
        <f t="shared" si="5"/>
        <v>0</v>
      </c>
      <c r="J25" s="410">
        <f t="shared" si="5"/>
        <v>0</v>
      </c>
      <c r="K25" s="410">
        <f t="shared" si="5"/>
        <v>0</v>
      </c>
    </row>
    <row r="26" spans="1:12" ht="36.6" customHeight="1">
      <c r="A26" s="837" t="s">
        <v>755</v>
      </c>
      <c r="B26" s="838"/>
      <c r="C26" s="838"/>
      <c r="D26" s="838"/>
      <c r="E26" s="838"/>
      <c r="F26" s="838"/>
      <c r="G26" s="838"/>
      <c r="H26" s="838"/>
      <c r="I26" s="838"/>
      <c r="J26" s="838"/>
      <c r="K26" s="839"/>
      <c r="L26" s="406"/>
    </row>
    <row r="27" spans="1:12">
      <c r="A27" s="392" t="s">
        <v>606</v>
      </c>
    </row>
  </sheetData>
  <mergeCells count="9">
    <mergeCell ref="A14:K14"/>
    <mergeCell ref="A26:K26"/>
    <mergeCell ref="A4:A5"/>
    <mergeCell ref="A15:A18"/>
    <mergeCell ref="B15:K15"/>
    <mergeCell ref="B16:H16"/>
    <mergeCell ref="I17:I18"/>
    <mergeCell ref="J17:J18"/>
    <mergeCell ref="K17:K18"/>
  </mergeCells>
  <phoneticPr fontId="24" type="noConversion"/>
  <pageMargins left="0.7" right="0.7" top="0.75" bottom="0.75" header="0.3" footer="0.3"/>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9"/>
  <sheetViews>
    <sheetView workbookViewId="0">
      <selection sqref="A1:G7"/>
    </sheetView>
  </sheetViews>
  <sheetFormatPr defaultRowHeight="16.5"/>
  <cols>
    <col min="1" max="1" width="14.75" customWidth="1"/>
    <col min="2" max="4" width="15.625" customWidth="1"/>
    <col min="5" max="5" width="22.25" customWidth="1"/>
    <col min="6" max="7" width="15.625" customWidth="1"/>
  </cols>
  <sheetData>
    <row r="1" spans="1:7" s="166" customFormat="1" ht="19.5">
      <c r="A1" s="539" t="s">
        <v>612</v>
      </c>
      <c r="B1" s="245" t="s">
        <v>871</v>
      </c>
      <c r="C1" s="245"/>
      <c r="D1" s="245"/>
      <c r="E1" s="164"/>
      <c r="F1" s="164"/>
      <c r="G1" s="164"/>
    </row>
    <row r="3" spans="1:7">
      <c r="A3" s="845"/>
      <c r="B3" s="660" t="s">
        <v>328</v>
      </c>
      <c r="C3" s="846"/>
      <c r="D3" s="847" t="s">
        <v>329</v>
      </c>
      <c r="E3" s="848"/>
      <c r="F3" s="848"/>
      <c r="G3" s="846"/>
    </row>
    <row r="4" spans="1:7" ht="49.5">
      <c r="A4" s="845"/>
      <c r="B4" s="169" t="s">
        <v>325</v>
      </c>
      <c r="C4" s="169" t="s">
        <v>326</v>
      </c>
      <c r="D4" s="196" t="s">
        <v>323</v>
      </c>
      <c r="E4" s="199" t="s">
        <v>330</v>
      </c>
      <c r="F4" s="199" t="s">
        <v>324</v>
      </c>
      <c r="G4" s="200" t="s">
        <v>609</v>
      </c>
    </row>
    <row r="5" spans="1:7" ht="42" customHeight="1">
      <c r="A5" s="135" t="s">
        <v>327</v>
      </c>
      <c r="B5" s="417"/>
      <c r="C5" s="417"/>
      <c r="D5" s="417"/>
      <c r="E5" s="417"/>
      <c r="F5" s="417"/>
      <c r="G5" s="417"/>
    </row>
    <row r="6" spans="1:7" s="416" customFormat="1" ht="14.25">
      <c r="A6" s="849" t="s">
        <v>610</v>
      </c>
      <c r="B6" s="850"/>
      <c r="C6" s="850"/>
      <c r="D6" s="850"/>
      <c r="E6" s="850"/>
      <c r="F6" s="850"/>
      <c r="G6" s="850"/>
    </row>
    <row r="7" spans="1:7" s="416" customFormat="1" ht="14.25">
      <c r="A7" s="851" t="s">
        <v>611</v>
      </c>
      <c r="B7" s="852"/>
      <c r="C7" s="852"/>
      <c r="D7" s="852"/>
      <c r="E7" s="852"/>
      <c r="F7" s="852"/>
      <c r="G7" s="852"/>
    </row>
    <row r="8" spans="1:7">
      <c r="A8" s="1"/>
      <c r="B8" s="1"/>
      <c r="C8" s="1"/>
      <c r="D8" s="1"/>
      <c r="E8" s="1"/>
      <c r="F8" s="1"/>
      <c r="G8" s="1"/>
    </row>
    <row r="9" spans="1:7">
      <c r="A9" s="6"/>
      <c r="B9" s="2"/>
      <c r="C9" s="2"/>
      <c r="D9" s="2"/>
      <c r="E9" s="2"/>
      <c r="F9" s="2"/>
      <c r="G9" s="2"/>
    </row>
  </sheetData>
  <mergeCells count="5">
    <mergeCell ref="A3:A4"/>
    <mergeCell ref="B3:C3"/>
    <mergeCell ref="D3:G3"/>
    <mergeCell ref="A6:G6"/>
    <mergeCell ref="A7:G7"/>
  </mergeCells>
  <phoneticPr fontId="24" type="noConversion"/>
  <pageMargins left="0.25" right="0.25"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59999389629810485"/>
  </sheetPr>
  <dimension ref="A1:E5"/>
  <sheetViews>
    <sheetView workbookViewId="0">
      <selection activeCell="A2" sqref="A2:E5"/>
    </sheetView>
  </sheetViews>
  <sheetFormatPr defaultColWidth="9" defaultRowHeight="24.95" customHeight="1"/>
  <cols>
    <col min="1" max="1" width="7.25" style="418" customWidth="1"/>
    <col min="2" max="2" width="15" style="418" customWidth="1"/>
    <col min="3" max="3" width="34.25" style="224" customWidth="1"/>
    <col min="4" max="4" width="35.625" style="224" customWidth="1"/>
    <col min="5" max="5" width="18.25" style="420" customWidth="1"/>
    <col min="6" max="16384" width="9" style="40"/>
  </cols>
  <sheetData>
    <row r="1" spans="1:5" ht="24.95" customHeight="1">
      <c r="E1" s="419"/>
    </row>
    <row r="2" spans="1:5" ht="24.95" customHeight="1">
      <c r="A2" s="426" t="s">
        <v>695</v>
      </c>
      <c r="B2" s="427"/>
      <c r="C2" s="428"/>
    </row>
    <row r="3" spans="1:5" ht="24" customHeight="1">
      <c r="A3" s="456" t="s">
        <v>369</v>
      </c>
      <c r="B3" s="457" t="s">
        <v>370</v>
      </c>
      <c r="C3" s="612" t="s">
        <v>371</v>
      </c>
      <c r="D3" s="612"/>
      <c r="E3" s="612"/>
    </row>
    <row r="4" spans="1:5" ht="24" customHeight="1">
      <c r="A4" s="456">
        <v>1</v>
      </c>
      <c r="B4" s="457" t="str">
        <f>目錄!C21</f>
        <v>表B-1</v>
      </c>
      <c r="C4" s="853" t="str">
        <f>目錄!D21</f>
        <v>新契約保費收入佔率前五名商品之IFRS17邊際利潤(CSM)及TIS資本貢獻(CC)</v>
      </c>
      <c r="D4" s="854"/>
      <c r="E4" s="855"/>
    </row>
    <row r="5" spans="1:5" ht="24" customHeight="1">
      <c r="A5" s="456">
        <f t="shared" ref="A5" si="0">A4+1</f>
        <v>2</v>
      </c>
      <c r="B5" s="457" t="str">
        <f>目錄!C22</f>
        <v>表B-2</v>
      </c>
      <c r="C5" s="853" t="str">
        <f>目錄!D22</f>
        <v>虧損性合約群組之明細及分析</v>
      </c>
      <c r="D5" s="854"/>
      <c r="E5" s="855"/>
    </row>
  </sheetData>
  <mergeCells count="3">
    <mergeCell ref="C3:E3"/>
    <mergeCell ref="C4:E4"/>
    <mergeCell ref="C5:E5"/>
  </mergeCells>
  <phoneticPr fontId="24" type="noConversion"/>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27"/>
  <sheetViews>
    <sheetView workbookViewId="0">
      <selection sqref="A1:O25"/>
    </sheetView>
  </sheetViews>
  <sheetFormatPr defaultColWidth="10.5" defaultRowHeight="15.75"/>
  <cols>
    <col min="1" max="1" width="12.25" style="2" customWidth="1"/>
    <col min="2" max="2" width="12.875" style="2" customWidth="1"/>
    <col min="3" max="3" width="16.375" style="2" customWidth="1"/>
    <col min="4" max="4" width="16.5" style="2" customWidth="1"/>
    <col min="5" max="5" width="12.375" style="2" customWidth="1"/>
    <col min="6" max="6" width="10.625" style="2" customWidth="1"/>
    <col min="7" max="7" width="14.125" style="2" customWidth="1"/>
    <col min="8" max="8" width="16.875" style="2" customWidth="1"/>
    <col min="9" max="10" width="15.5" style="2" customWidth="1"/>
    <col min="11" max="11" width="16.125" style="2" customWidth="1"/>
    <col min="12" max="12" width="14.875" style="2" customWidth="1"/>
    <col min="13" max="13" width="15.125" style="2" customWidth="1"/>
    <col min="14" max="14" width="14.75" style="2" customWidth="1"/>
    <col min="15" max="15" width="15.625" style="2" customWidth="1"/>
    <col min="16" max="253" width="9" style="2" customWidth="1"/>
    <col min="254" max="254" width="11.625" style="2" customWidth="1"/>
    <col min="255" max="255" width="10.5" style="2"/>
    <col min="256" max="256" width="11.625" style="2" customWidth="1"/>
    <col min="257" max="257" width="10.5" style="2"/>
    <col min="258" max="258" width="16.375" style="2" customWidth="1"/>
    <col min="259" max="259" width="16.5" style="2" customWidth="1"/>
    <col min="260" max="260" width="21" style="2" customWidth="1"/>
    <col min="261" max="261" width="24.75" style="2" customWidth="1"/>
    <col min="262" max="262" width="12.5" style="2" customWidth="1"/>
    <col min="263" max="263" width="26.25" style="2" customWidth="1"/>
    <col min="264" max="264" width="19.375" style="2" customWidth="1"/>
    <col min="265" max="265" width="17.25" style="2" customWidth="1"/>
    <col min="266" max="266" width="16.75" style="2" customWidth="1"/>
    <col min="267" max="267" width="16.125" style="2" customWidth="1"/>
    <col min="268" max="268" width="14.875" style="2" customWidth="1"/>
    <col min="269" max="509" width="9" style="2" customWidth="1"/>
    <col min="510" max="510" width="11.625" style="2" customWidth="1"/>
    <col min="511" max="511" width="10.5" style="2"/>
    <col min="512" max="512" width="11.625" style="2" customWidth="1"/>
    <col min="513" max="513" width="10.5" style="2"/>
    <col min="514" max="514" width="16.375" style="2" customWidth="1"/>
    <col min="515" max="515" width="16.5" style="2" customWidth="1"/>
    <col min="516" max="516" width="21" style="2" customWidth="1"/>
    <col min="517" max="517" width="24.75" style="2" customWidth="1"/>
    <col min="518" max="518" width="12.5" style="2" customWidth="1"/>
    <col min="519" max="519" width="26.25" style="2" customWidth="1"/>
    <col min="520" max="520" width="19.375" style="2" customWidth="1"/>
    <col min="521" max="521" width="17.25" style="2" customWidth="1"/>
    <col min="522" max="522" width="16.75" style="2" customWidth="1"/>
    <col min="523" max="523" width="16.125" style="2" customWidth="1"/>
    <col min="524" max="524" width="14.875" style="2" customWidth="1"/>
    <col min="525" max="765" width="9" style="2" customWidth="1"/>
    <col min="766" max="766" width="11.625" style="2" customWidth="1"/>
    <col min="767" max="767" width="10.5" style="2"/>
    <col min="768" max="768" width="11.625" style="2" customWidth="1"/>
    <col min="769" max="769" width="10.5" style="2"/>
    <col min="770" max="770" width="16.375" style="2" customWidth="1"/>
    <col min="771" max="771" width="16.5" style="2" customWidth="1"/>
    <col min="772" max="772" width="21" style="2" customWidth="1"/>
    <col min="773" max="773" width="24.75" style="2" customWidth="1"/>
    <col min="774" max="774" width="12.5" style="2" customWidth="1"/>
    <col min="775" max="775" width="26.25" style="2" customWidth="1"/>
    <col min="776" max="776" width="19.375" style="2" customWidth="1"/>
    <col min="777" max="777" width="17.25" style="2" customWidth="1"/>
    <col min="778" max="778" width="16.75" style="2" customWidth="1"/>
    <col min="779" max="779" width="16.125" style="2" customWidth="1"/>
    <col min="780" max="780" width="14.875" style="2" customWidth="1"/>
    <col min="781" max="1021" width="9" style="2" customWidth="1"/>
    <col min="1022" max="1022" width="11.625" style="2" customWidth="1"/>
    <col min="1023" max="1023" width="10.5" style="2"/>
    <col min="1024" max="1024" width="11.625" style="2" customWidth="1"/>
    <col min="1025" max="1025" width="10.5" style="2"/>
    <col min="1026" max="1026" width="16.375" style="2" customWidth="1"/>
    <col min="1027" max="1027" width="16.5" style="2" customWidth="1"/>
    <col min="1028" max="1028" width="21" style="2" customWidth="1"/>
    <col min="1029" max="1029" width="24.75" style="2" customWidth="1"/>
    <col min="1030" max="1030" width="12.5" style="2" customWidth="1"/>
    <col min="1031" max="1031" width="26.25" style="2" customWidth="1"/>
    <col min="1032" max="1032" width="19.375" style="2" customWidth="1"/>
    <col min="1033" max="1033" width="17.25" style="2" customWidth="1"/>
    <col min="1034" max="1034" width="16.75" style="2" customWidth="1"/>
    <col min="1035" max="1035" width="16.125" style="2" customWidth="1"/>
    <col min="1036" max="1036" width="14.875" style="2" customWidth="1"/>
    <col min="1037" max="1277" width="9" style="2" customWidth="1"/>
    <col min="1278" max="1278" width="11.625" style="2" customWidth="1"/>
    <col min="1279" max="1279" width="10.5" style="2"/>
    <col min="1280" max="1280" width="11.625" style="2" customWidth="1"/>
    <col min="1281" max="1281" width="10.5" style="2"/>
    <col min="1282" max="1282" width="16.375" style="2" customWidth="1"/>
    <col min="1283" max="1283" width="16.5" style="2" customWidth="1"/>
    <col min="1284" max="1284" width="21" style="2" customWidth="1"/>
    <col min="1285" max="1285" width="24.75" style="2" customWidth="1"/>
    <col min="1286" max="1286" width="12.5" style="2" customWidth="1"/>
    <col min="1287" max="1287" width="26.25" style="2" customWidth="1"/>
    <col min="1288" max="1288" width="19.375" style="2" customWidth="1"/>
    <col min="1289" max="1289" width="17.25" style="2" customWidth="1"/>
    <col min="1290" max="1290" width="16.75" style="2" customWidth="1"/>
    <col min="1291" max="1291" width="16.125" style="2" customWidth="1"/>
    <col min="1292" max="1292" width="14.875" style="2" customWidth="1"/>
    <col min="1293" max="1533" width="9" style="2" customWidth="1"/>
    <col min="1534" max="1534" width="11.625" style="2" customWidth="1"/>
    <col min="1535" max="1535" width="10.5" style="2"/>
    <col min="1536" max="1536" width="11.625" style="2" customWidth="1"/>
    <col min="1537" max="1537" width="10.5" style="2"/>
    <col min="1538" max="1538" width="16.375" style="2" customWidth="1"/>
    <col min="1539" max="1539" width="16.5" style="2" customWidth="1"/>
    <col min="1540" max="1540" width="21" style="2" customWidth="1"/>
    <col min="1541" max="1541" width="24.75" style="2" customWidth="1"/>
    <col min="1542" max="1542" width="12.5" style="2" customWidth="1"/>
    <col min="1543" max="1543" width="26.25" style="2" customWidth="1"/>
    <col min="1544" max="1544" width="19.375" style="2" customWidth="1"/>
    <col min="1545" max="1545" width="17.25" style="2" customWidth="1"/>
    <col min="1546" max="1546" width="16.75" style="2" customWidth="1"/>
    <col min="1547" max="1547" width="16.125" style="2" customWidth="1"/>
    <col min="1548" max="1548" width="14.875" style="2" customWidth="1"/>
    <col min="1549" max="1789" width="9" style="2" customWidth="1"/>
    <col min="1790" max="1790" width="11.625" style="2" customWidth="1"/>
    <col min="1791" max="1791" width="10.5" style="2"/>
    <col min="1792" max="1792" width="11.625" style="2" customWidth="1"/>
    <col min="1793" max="1793" width="10.5" style="2"/>
    <col min="1794" max="1794" width="16.375" style="2" customWidth="1"/>
    <col min="1795" max="1795" width="16.5" style="2" customWidth="1"/>
    <col min="1796" max="1796" width="21" style="2" customWidth="1"/>
    <col min="1797" max="1797" width="24.75" style="2" customWidth="1"/>
    <col min="1798" max="1798" width="12.5" style="2" customWidth="1"/>
    <col min="1799" max="1799" width="26.25" style="2" customWidth="1"/>
    <col min="1800" max="1800" width="19.375" style="2" customWidth="1"/>
    <col min="1801" max="1801" width="17.25" style="2" customWidth="1"/>
    <col min="1802" max="1802" width="16.75" style="2" customWidth="1"/>
    <col min="1803" max="1803" width="16.125" style="2" customWidth="1"/>
    <col min="1804" max="1804" width="14.875" style="2" customWidth="1"/>
    <col min="1805" max="2045" width="9" style="2" customWidth="1"/>
    <col min="2046" max="2046" width="11.625" style="2" customWidth="1"/>
    <col min="2047" max="2047" width="10.5" style="2"/>
    <col min="2048" max="2048" width="11.625" style="2" customWidth="1"/>
    <col min="2049" max="2049" width="10.5" style="2"/>
    <col min="2050" max="2050" width="16.375" style="2" customWidth="1"/>
    <col min="2051" max="2051" width="16.5" style="2" customWidth="1"/>
    <col min="2052" max="2052" width="21" style="2" customWidth="1"/>
    <col min="2053" max="2053" width="24.75" style="2" customWidth="1"/>
    <col min="2054" max="2054" width="12.5" style="2" customWidth="1"/>
    <col min="2055" max="2055" width="26.25" style="2" customWidth="1"/>
    <col min="2056" max="2056" width="19.375" style="2" customWidth="1"/>
    <col min="2057" max="2057" width="17.25" style="2" customWidth="1"/>
    <col min="2058" max="2058" width="16.75" style="2" customWidth="1"/>
    <col min="2059" max="2059" width="16.125" style="2" customWidth="1"/>
    <col min="2060" max="2060" width="14.875" style="2" customWidth="1"/>
    <col min="2061" max="2301" width="9" style="2" customWidth="1"/>
    <col min="2302" max="2302" width="11.625" style="2" customWidth="1"/>
    <col min="2303" max="2303" width="10.5" style="2"/>
    <col min="2304" max="2304" width="11.625" style="2" customWidth="1"/>
    <col min="2305" max="2305" width="10.5" style="2"/>
    <col min="2306" max="2306" width="16.375" style="2" customWidth="1"/>
    <col min="2307" max="2307" width="16.5" style="2" customWidth="1"/>
    <col min="2308" max="2308" width="21" style="2" customWidth="1"/>
    <col min="2309" max="2309" width="24.75" style="2" customWidth="1"/>
    <col min="2310" max="2310" width="12.5" style="2" customWidth="1"/>
    <col min="2311" max="2311" width="26.25" style="2" customWidth="1"/>
    <col min="2312" max="2312" width="19.375" style="2" customWidth="1"/>
    <col min="2313" max="2313" width="17.25" style="2" customWidth="1"/>
    <col min="2314" max="2314" width="16.75" style="2" customWidth="1"/>
    <col min="2315" max="2315" width="16.125" style="2" customWidth="1"/>
    <col min="2316" max="2316" width="14.875" style="2" customWidth="1"/>
    <col min="2317" max="2557" width="9" style="2" customWidth="1"/>
    <col min="2558" max="2558" width="11.625" style="2" customWidth="1"/>
    <col min="2559" max="2559" width="10.5" style="2"/>
    <col min="2560" max="2560" width="11.625" style="2" customWidth="1"/>
    <col min="2561" max="2561" width="10.5" style="2"/>
    <col min="2562" max="2562" width="16.375" style="2" customWidth="1"/>
    <col min="2563" max="2563" width="16.5" style="2" customWidth="1"/>
    <col min="2564" max="2564" width="21" style="2" customWidth="1"/>
    <col min="2565" max="2565" width="24.75" style="2" customWidth="1"/>
    <col min="2566" max="2566" width="12.5" style="2" customWidth="1"/>
    <col min="2567" max="2567" width="26.25" style="2" customWidth="1"/>
    <col min="2568" max="2568" width="19.375" style="2" customWidth="1"/>
    <col min="2569" max="2569" width="17.25" style="2" customWidth="1"/>
    <col min="2570" max="2570" width="16.75" style="2" customWidth="1"/>
    <col min="2571" max="2571" width="16.125" style="2" customWidth="1"/>
    <col min="2572" max="2572" width="14.875" style="2" customWidth="1"/>
    <col min="2573" max="2813" width="9" style="2" customWidth="1"/>
    <col min="2814" max="2814" width="11.625" style="2" customWidth="1"/>
    <col min="2815" max="2815" width="10.5" style="2"/>
    <col min="2816" max="2816" width="11.625" style="2" customWidth="1"/>
    <col min="2817" max="2817" width="10.5" style="2"/>
    <col min="2818" max="2818" width="16.375" style="2" customWidth="1"/>
    <col min="2819" max="2819" width="16.5" style="2" customWidth="1"/>
    <col min="2820" max="2820" width="21" style="2" customWidth="1"/>
    <col min="2821" max="2821" width="24.75" style="2" customWidth="1"/>
    <col min="2822" max="2822" width="12.5" style="2" customWidth="1"/>
    <col min="2823" max="2823" width="26.25" style="2" customWidth="1"/>
    <col min="2824" max="2824" width="19.375" style="2" customWidth="1"/>
    <col min="2825" max="2825" width="17.25" style="2" customWidth="1"/>
    <col min="2826" max="2826" width="16.75" style="2" customWidth="1"/>
    <col min="2827" max="2827" width="16.125" style="2" customWidth="1"/>
    <col min="2828" max="2828" width="14.875" style="2" customWidth="1"/>
    <col min="2829" max="3069" width="9" style="2" customWidth="1"/>
    <col min="3070" max="3070" width="11.625" style="2" customWidth="1"/>
    <col min="3071" max="3071" width="10.5" style="2"/>
    <col min="3072" max="3072" width="11.625" style="2" customWidth="1"/>
    <col min="3073" max="3073" width="10.5" style="2"/>
    <col min="3074" max="3074" width="16.375" style="2" customWidth="1"/>
    <col min="3075" max="3075" width="16.5" style="2" customWidth="1"/>
    <col min="3076" max="3076" width="21" style="2" customWidth="1"/>
    <col min="3077" max="3077" width="24.75" style="2" customWidth="1"/>
    <col min="3078" max="3078" width="12.5" style="2" customWidth="1"/>
    <col min="3079" max="3079" width="26.25" style="2" customWidth="1"/>
    <col min="3080" max="3080" width="19.375" style="2" customWidth="1"/>
    <col min="3081" max="3081" width="17.25" style="2" customWidth="1"/>
    <col min="3082" max="3082" width="16.75" style="2" customWidth="1"/>
    <col min="3083" max="3083" width="16.125" style="2" customWidth="1"/>
    <col min="3084" max="3084" width="14.875" style="2" customWidth="1"/>
    <col min="3085" max="3325" width="9" style="2" customWidth="1"/>
    <col min="3326" max="3326" width="11.625" style="2" customWidth="1"/>
    <col min="3327" max="3327" width="10.5" style="2"/>
    <col min="3328" max="3328" width="11.625" style="2" customWidth="1"/>
    <col min="3329" max="3329" width="10.5" style="2"/>
    <col min="3330" max="3330" width="16.375" style="2" customWidth="1"/>
    <col min="3331" max="3331" width="16.5" style="2" customWidth="1"/>
    <col min="3332" max="3332" width="21" style="2" customWidth="1"/>
    <col min="3333" max="3333" width="24.75" style="2" customWidth="1"/>
    <col min="3334" max="3334" width="12.5" style="2" customWidth="1"/>
    <col min="3335" max="3335" width="26.25" style="2" customWidth="1"/>
    <col min="3336" max="3336" width="19.375" style="2" customWidth="1"/>
    <col min="3337" max="3337" width="17.25" style="2" customWidth="1"/>
    <col min="3338" max="3338" width="16.75" style="2" customWidth="1"/>
    <col min="3339" max="3339" width="16.125" style="2" customWidth="1"/>
    <col min="3340" max="3340" width="14.875" style="2" customWidth="1"/>
    <col min="3341" max="3581" width="9" style="2" customWidth="1"/>
    <col min="3582" max="3582" width="11.625" style="2" customWidth="1"/>
    <col min="3583" max="3583" width="10.5" style="2"/>
    <col min="3584" max="3584" width="11.625" style="2" customWidth="1"/>
    <col min="3585" max="3585" width="10.5" style="2"/>
    <col min="3586" max="3586" width="16.375" style="2" customWidth="1"/>
    <col min="3587" max="3587" width="16.5" style="2" customWidth="1"/>
    <col min="3588" max="3588" width="21" style="2" customWidth="1"/>
    <col min="3589" max="3589" width="24.75" style="2" customWidth="1"/>
    <col min="3590" max="3590" width="12.5" style="2" customWidth="1"/>
    <col min="3591" max="3591" width="26.25" style="2" customWidth="1"/>
    <col min="3592" max="3592" width="19.375" style="2" customWidth="1"/>
    <col min="3593" max="3593" width="17.25" style="2" customWidth="1"/>
    <col min="3594" max="3594" width="16.75" style="2" customWidth="1"/>
    <col min="3595" max="3595" width="16.125" style="2" customWidth="1"/>
    <col min="3596" max="3596" width="14.875" style="2" customWidth="1"/>
    <col min="3597" max="3837" width="9" style="2" customWidth="1"/>
    <col min="3838" max="3838" width="11.625" style="2" customWidth="1"/>
    <col min="3839" max="3839" width="10.5" style="2"/>
    <col min="3840" max="3840" width="11.625" style="2" customWidth="1"/>
    <col min="3841" max="3841" width="10.5" style="2"/>
    <col min="3842" max="3842" width="16.375" style="2" customWidth="1"/>
    <col min="3843" max="3843" width="16.5" style="2" customWidth="1"/>
    <col min="3844" max="3844" width="21" style="2" customWidth="1"/>
    <col min="3845" max="3845" width="24.75" style="2" customWidth="1"/>
    <col min="3846" max="3846" width="12.5" style="2" customWidth="1"/>
    <col min="3847" max="3847" width="26.25" style="2" customWidth="1"/>
    <col min="3848" max="3848" width="19.375" style="2" customWidth="1"/>
    <col min="3849" max="3849" width="17.25" style="2" customWidth="1"/>
    <col min="3850" max="3850" width="16.75" style="2" customWidth="1"/>
    <col min="3851" max="3851" width="16.125" style="2" customWidth="1"/>
    <col min="3852" max="3852" width="14.875" style="2" customWidth="1"/>
    <col min="3853" max="4093" width="9" style="2" customWidth="1"/>
    <col min="4094" max="4094" width="11.625" style="2" customWidth="1"/>
    <col min="4095" max="4095" width="10.5" style="2"/>
    <col min="4096" max="4096" width="11.625" style="2" customWidth="1"/>
    <col min="4097" max="4097" width="10.5" style="2"/>
    <col min="4098" max="4098" width="16.375" style="2" customWidth="1"/>
    <col min="4099" max="4099" width="16.5" style="2" customWidth="1"/>
    <col min="4100" max="4100" width="21" style="2" customWidth="1"/>
    <col min="4101" max="4101" width="24.75" style="2" customWidth="1"/>
    <col min="4102" max="4102" width="12.5" style="2" customWidth="1"/>
    <col min="4103" max="4103" width="26.25" style="2" customWidth="1"/>
    <col min="4104" max="4104" width="19.375" style="2" customWidth="1"/>
    <col min="4105" max="4105" width="17.25" style="2" customWidth="1"/>
    <col min="4106" max="4106" width="16.75" style="2" customWidth="1"/>
    <col min="4107" max="4107" width="16.125" style="2" customWidth="1"/>
    <col min="4108" max="4108" width="14.875" style="2" customWidth="1"/>
    <col min="4109" max="4349" width="9" style="2" customWidth="1"/>
    <col min="4350" max="4350" width="11.625" style="2" customWidth="1"/>
    <col min="4351" max="4351" width="10.5" style="2"/>
    <col min="4352" max="4352" width="11.625" style="2" customWidth="1"/>
    <col min="4353" max="4353" width="10.5" style="2"/>
    <col min="4354" max="4354" width="16.375" style="2" customWidth="1"/>
    <col min="4355" max="4355" width="16.5" style="2" customWidth="1"/>
    <col min="4356" max="4356" width="21" style="2" customWidth="1"/>
    <col min="4357" max="4357" width="24.75" style="2" customWidth="1"/>
    <col min="4358" max="4358" width="12.5" style="2" customWidth="1"/>
    <col min="4359" max="4359" width="26.25" style="2" customWidth="1"/>
    <col min="4360" max="4360" width="19.375" style="2" customWidth="1"/>
    <col min="4361" max="4361" width="17.25" style="2" customWidth="1"/>
    <col min="4362" max="4362" width="16.75" style="2" customWidth="1"/>
    <col min="4363" max="4363" width="16.125" style="2" customWidth="1"/>
    <col min="4364" max="4364" width="14.875" style="2" customWidth="1"/>
    <col min="4365" max="4605" width="9" style="2" customWidth="1"/>
    <col min="4606" max="4606" width="11.625" style="2" customWidth="1"/>
    <col min="4607" max="4607" width="10.5" style="2"/>
    <col min="4608" max="4608" width="11.625" style="2" customWidth="1"/>
    <col min="4609" max="4609" width="10.5" style="2"/>
    <col min="4610" max="4610" width="16.375" style="2" customWidth="1"/>
    <col min="4611" max="4611" width="16.5" style="2" customWidth="1"/>
    <col min="4612" max="4612" width="21" style="2" customWidth="1"/>
    <col min="4613" max="4613" width="24.75" style="2" customWidth="1"/>
    <col min="4614" max="4614" width="12.5" style="2" customWidth="1"/>
    <col min="4615" max="4615" width="26.25" style="2" customWidth="1"/>
    <col min="4616" max="4616" width="19.375" style="2" customWidth="1"/>
    <col min="4617" max="4617" width="17.25" style="2" customWidth="1"/>
    <col min="4618" max="4618" width="16.75" style="2" customWidth="1"/>
    <col min="4619" max="4619" width="16.125" style="2" customWidth="1"/>
    <col min="4620" max="4620" width="14.875" style="2" customWidth="1"/>
    <col min="4621" max="4861" width="9" style="2" customWidth="1"/>
    <col min="4862" max="4862" width="11.625" style="2" customWidth="1"/>
    <col min="4863" max="4863" width="10.5" style="2"/>
    <col min="4864" max="4864" width="11.625" style="2" customWidth="1"/>
    <col min="4865" max="4865" width="10.5" style="2"/>
    <col min="4866" max="4866" width="16.375" style="2" customWidth="1"/>
    <col min="4867" max="4867" width="16.5" style="2" customWidth="1"/>
    <col min="4868" max="4868" width="21" style="2" customWidth="1"/>
    <col min="4869" max="4869" width="24.75" style="2" customWidth="1"/>
    <col min="4870" max="4870" width="12.5" style="2" customWidth="1"/>
    <col min="4871" max="4871" width="26.25" style="2" customWidth="1"/>
    <col min="4872" max="4872" width="19.375" style="2" customWidth="1"/>
    <col min="4873" max="4873" width="17.25" style="2" customWidth="1"/>
    <col min="4874" max="4874" width="16.75" style="2" customWidth="1"/>
    <col min="4875" max="4875" width="16.125" style="2" customWidth="1"/>
    <col min="4876" max="4876" width="14.875" style="2" customWidth="1"/>
    <col min="4877" max="5117" width="9" style="2" customWidth="1"/>
    <col min="5118" max="5118" width="11.625" style="2" customWidth="1"/>
    <col min="5119" max="5119" width="10.5" style="2"/>
    <col min="5120" max="5120" width="11.625" style="2" customWidth="1"/>
    <col min="5121" max="5121" width="10.5" style="2"/>
    <col min="5122" max="5122" width="16.375" style="2" customWidth="1"/>
    <col min="5123" max="5123" width="16.5" style="2" customWidth="1"/>
    <col min="5124" max="5124" width="21" style="2" customWidth="1"/>
    <col min="5125" max="5125" width="24.75" style="2" customWidth="1"/>
    <col min="5126" max="5126" width="12.5" style="2" customWidth="1"/>
    <col min="5127" max="5127" width="26.25" style="2" customWidth="1"/>
    <col min="5128" max="5128" width="19.375" style="2" customWidth="1"/>
    <col min="5129" max="5129" width="17.25" style="2" customWidth="1"/>
    <col min="5130" max="5130" width="16.75" style="2" customWidth="1"/>
    <col min="5131" max="5131" width="16.125" style="2" customWidth="1"/>
    <col min="5132" max="5132" width="14.875" style="2" customWidth="1"/>
    <col min="5133" max="5373" width="9" style="2" customWidth="1"/>
    <col min="5374" max="5374" width="11.625" style="2" customWidth="1"/>
    <col min="5375" max="5375" width="10.5" style="2"/>
    <col min="5376" max="5376" width="11.625" style="2" customWidth="1"/>
    <col min="5377" max="5377" width="10.5" style="2"/>
    <col min="5378" max="5378" width="16.375" style="2" customWidth="1"/>
    <col min="5379" max="5379" width="16.5" style="2" customWidth="1"/>
    <col min="5380" max="5380" width="21" style="2" customWidth="1"/>
    <col min="5381" max="5381" width="24.75" style="2" customWidth="1"/>
    <col min="5382" max="5382" width="12.5" style="2" customWidth="1"/>
    <col min="5383" max="5383" width="26.25" style="2" customWidth="1"/>
    <col min="5384" max="5384" width="19.375" style="2" customWidth="1"/>
    <col min="5385" max="5385" width="17.25" style="2" customWidth="1"/>
    <col min="5386" max="5386" width="16.75" style="2" customWidth="1"/>
    <col min="5387" max="5387" width="16.125" style="2" customWidth="1"/>
    <col min="5388" max="5388" width="14.875" style="2" customWidth="1"/>
    <col min="5389" max="5629" width="9" style="2" customWidth="1"/>
    <col min="5630" max="5630" width="11.625" style="2" customWidth="1"/>
    <col min="5631" max="5631" width="10.5" style="2"/>
    <col min="5632" max="5632" width="11.625" style="2" customWidth="1"/>
    <col min="5633" max="5633" width="10.5" style="2"/>
    <col min="5634" max="5634" width="16.375" style="2" customWidth="1"/>
    <col min="5635" max="5635" width="16.5" style="2" customWidth="1"/>
    <col min="5636" max="5636" width="21" style="2" customWidth="1"/>
    <col min="5637" max="5637" width="24.75" style="2" customWidth="1"/>
    <col min="5638" max="5638" width="12.5" style="2" customWidth="1"/>
    <col min="5639" max="5639" width="26.25" style="2" customWidth="1"/>
    <col min="5640" max="5640" width="19.375" style="2" customWidth="1"/>
    <col min="5641" max="5641" width="17.25" style="2" customWidth="1"/>
    <col min="5642" max="5642" width="16.75" style="2" customWidth="1"/>
    <col min="5643" max="5643" width="16.125" style="2" customWidth="1"/>
    <col min="5644" max="5644" width="14.875" style="2" customWidth="1"/>
    <col min="5645" max="5885" width="9" style="2" customWidth="1"/>
    <col min="5886" max="5886" width="11.625" style="2" customWidth="1"/>
    <col min="5887" max="5887" width="10.5" style="2"/>
    <col min="5888" max="5888" width="11.625" style="2" customWidth="1"/>
    <col min="5889" max="5889" width="10.5" style="2"/>
    <col min="5890" max="5890" width="16.375" style="2" customWidth="1"/>
    <col min="5891" max="5891" width="16.5" style="2" customWidth="1"/>
    <col min="5892" max="5892" width="21" style="2" customWidth="1"/>
    <col min="5893" max="5893" width="24.75" style="2" customWidth="1"/>
    <col min="5894" max="5894" width="12.5" style="2" customWidth="1"/>
    <col min="5895" max="5895" width="26.25" style="2" customWidth="1"/>
    <col min="5896" max="5896" width="19.375" style="2" customWidth="1"/>
    <col min="5897" max="5897" width="17.25" style="2" customWidth="1"/>
    <col min="5898" max="5898" width="16.75" style="2" customWidth="1"/>
    <col min="5899" max="5899" width="16.125" style="2" customWidth="1"/>
    <col min="5900" max="5900" width="14.875" style="2" customWidth="1"/>
    <col min="5901" max="6141" width="9" style="2" customWidth="1"/>
    <col min="6142" max="6142" width="11.625" style="2" customWidth="1"/>
    <col min="6143" max="6143" width="10.5" style="2"/>
    <col min="6144" max="6144" width="11.625" style="2" customWidth="1"/>
    <col min="6145" max="6145" width="10.5" style="2"/>
    <col min="6146" max="6146" width="16.375" style="2" customWidth="1"/>
    <col min="6147" max="6147" width="16.5" style="2" customWidth="1"/>
    <col min="6148" max="6148" width="21" style="2" customWidth="1"/>
    <col min="6149" max="6149" width="24.75" style="2" customWidth="1"/>
    <col min="6150" max="6150" width="12.5" style="2" customWidth="1"/>
    <col min="6151" max="6151" width="26.25" style="2" customWidth="1"/>
    <col min="6152" max="6152" width="19.375" style="2" customWidth="1"/>
    <col min="6153" max="6153" width="17.25" style="2" customWidth="1"/>
    <col min="6154" max="6154" width="16.75" style="2" customWidth="1"/>
    <col min="6155" max="6155" width="16.125" style="2" customWidth="1"/>
    <col min="6156" max="6156" width="14.875" style="2" customWidth="1"/>
    <col min="6157" max="6397" width="9" style="2" customWidth="1"/>
    <col min="6398" max="6398" width="11.625" style="2" customWidth="1"/>
    <col min="6399" max="6399" width="10.5" style="2"/>
    <col min="6400" max="6400" width="11.625" style="2" customWidth="1"/>
    <col min="6401" max="6401" width="10.5" style="2"/>
    <col min="6402" max="6402" width="16.375" style="2" customWidth="1"/>
    <col min="6403" max="6403" width="16.5" style="2" customWidth="1"/>
    <col min="6404" max="6404" width="21" style="2" customWidth="1"/>
    <col min="6405" max="6405" width="24.75" style="2" customWidth="1"/>
    <col min="6406" max="6406" width="12.5" style="2" customWidth="1"/>
    <col min="6407" max="6407" width="26.25" style="2" customWidth="1"/>
    <col min="6408" max="6408" width="19.375" style="2" customWidth="1"/>
    <col min="6409" max="6409" width="17.25" style="2" customWidth="1"/>
    <col min="6410" max="6410" width="16.75" style="2" customWidth="1"/>
    <col min="6411" max="6411" width="16.125" style="2" customWidth="1"/>
    <col min="6412" max="6412" width="14.875" style="2" customWidth="1"/>
    <col min="6413" max="6653" width="9" style="2" customWidth="1"/>
    <col min="6654" max="6654" width="11.625" style="2" customWidth="1"/>
    <col min="6655" max="6655" width="10.5" style="2"/>
    <col min="6656" max="6656" width="11.625" style="2" customWidth="1"/>
    <col min="6657" max="6657" width="10.5" style="2"/>
    <col min="6658" max="6658" width="16.375" style="2" customWidth="1"/>
    <col min="6659" max="6659" width="16.5" style="2" customWidth="1"/>
    <col min="6660" max="6660" width="21" style="2" customWidth="1"/>
    <col min="6661" max="6661" width="24.75" style="2" customWidth="1"/>
    <col min="6662" max="6662" width="12.5" style="2" customWidth="1"/>
    <col min="6663" max="6663" width="26.25" style="2" customWidth="1"/>
    <col min="6664" max="6664" width="19.375" style="2" customWidth="1"/>
    <col min="6665" max="6665" width="17.25" style="2" customWidth="1"/>
    <col min="6666" max="6666" width="16.75" style="2" customWidth="1"/>
    <col min="6667" max="6667" width="16.125" style="2" customWidth="1"/>
    <col min="6668" max="6668" width="14.875" style="2" customWidth="1"/>
    <col min="6669" max="6909" width="9" style="2" customWidth="1"/>
    <col min="6910" max="6910" width="11.625" style="2" customWidth="1"/>
    <col min="6911" max="6911" width="10.5" style="2"/>
    <col min="6912" max="6912" width="11.625" style="2" customWidth="1"/>
    <col min="6913" max="6913" width="10.5" style="2"/>
    <col min="6914" max="6914" width="16.375" style="2" customWidth="1"/>
    <col min="6915" max="6915" width="16.5" style="2" customWidth="1"/>
    <col min="6916" max="6916" width="21" style="2" customWidth="1"/>
    <col min="6917" max="6917" width="24.75" style="2" customWidth="1"/>
    <col min="6918" max="6918" width="12.5" style="2" customWidth="1"/>
    <col min="6919" max="6919" width="26.25" style="2" customWidth="1"/>
    <col min="6920" max="6920" width="19.375" style="2" customWidth="1"/>
    <col min="6921" max="6921" width="17.25" style="2" customWidth="1"/>
    <col min="6922" max="6922" width="16.75" style="2" customWidth="1"/>
    <col min="6923" max="6923" width="16.125" style="2" customWidth="1"/>
    <col min="6924" max="6924" width="14.875" style="2" customWidth="1"/>
    <col min="6925" max="7165" width="9" style="2" customWidth="1"/>
    <col min="7166" max="7166" width="11.625" style="2" customWidth="1"/>
    <col min="7167" max="7167" width="10.5" style="2"/>
    <col min="7168" max="7168" width="11.625" style="2" customWidth="1"/>
    <col min="7169" max="7169" width="10.5" style="2"/>
    <col min="7170" max="7170" width="16.375" style="2" customWidth="1"/>
    <col min="7171" max="7171" width="16.5" style="2" customWidth="1"/>
    <col min="7172" max="7172" width="21" style="2" customWidth="1"/>
    <col min="7173" max="7173" width="24.75" style="2" customWidth="1"/>
    <col min="7174" max="7174" width="12.5" style="2" customWidth="1"/>
    <col min="7175" max="7175" width="26.25" style="2" customWidth="1"/>
    <col min="7176" max="7176" width="19.375" style="2" customWidth="1"/>
    <col min="7177" max="7177" width="17.25" style="2" customWidth="1"/>
    <col min="7178" max="7178" width="16.75" style="2" customWidth="1"/>
    <col min="7179" max="7179" width="16.125" style="2" customWidth="1"/>
    <col min="7180" max="7180" width="14.875" style="2" customWidth="1"/>
    <col min="7181" max="7421" width="9" style="2" customWidth="1"/>
    <col min="7422" max="7422" width="11.625" style="2" customWidth="1"/>
    <col min="7423" max="7423" width="10.5" style="2"/>
    <col min="7424" max="7424" width="11.625" style="2" customWidth="1"/>
    <col min="7425" max="7425" width="10.5" style="2"/>
    <col min="7426" max="7426" width="16.375" style="2" customWidth="1"/>
    <col min="7427" max="7427" width="16.5" style="2" customWidth="1"/>
    <col min="7428" max="7428" width="21" style="2" customWidth="1"/>
    <col min="7429" max="7429" width="24.75" style="2" customWidth="1"/>
    <col min="7430" max="7430" width="12.5" style="2" customWidth="1"/>
    <col min="7431" max="7431" width="26.25" style="2" customWidth="1"/>
    <col min="7432" max="7432" width="19.375" style="2" customWidth="1"/>
    <col min="7433" max="7433" width="17.25" style="2" customWidth="1"/>
    <col min="7434" max="7434" width="16.75" style="2" customWidth="1"/>
    <col min="7435" max="7435" width="16.125" style="2" customWidth="1"/>
    <col min="7436" max="7436" width="14.875" style="2" customWidth="1"/>
    <col min="7437" max="7677" width="9" style="2" customWidth="1"/>
    <col min="7678" max="7678" width="11.625" style="2" customWidth="1"/>
    <col min="7679" max="7679" width="10.5" style="2"/>
    <col min="7680" max="7680" width="11.625" style="2" customWidth="1"/>
    <col min="7681" max="7681" width="10.5" style="2"/>
    <col min="7682" max="7682" width="16.375" style="2" customWidth="1"/>
    <col min="7683" max="7683" width="16.5" style="2" customWidth="1"/>
    <col min="7684" max="7684" width="21" style="2" customWidth="1"/>
    <col min="7685" max="7685" width="24.75" style="2" customWidth="1"/>
    <col min="7686" max="7686" width="12.5" style="2" customWidth="1"/>
    <col min="7687" max="7687" width="26.25" style="2" customWidth="1"/>
    <col min="7688" max="7688" width="19.375" style="2" customWidth="1"/>
    <col min="7689" max="7689" width="17.25" style="2" customWidth="1"/>
    <col min="7690" max="7690" width="16.75" style="2" customWidth="1"/>
    <col min="7691" max="7691" width="16.125" style="2" customWidth="1"/>
    <col min="7692" max="7692" width="14.875" style="2" customWidth="1"/>
    <col min="7693" max="7933" width="9" style="2" customWidth="1"/>
    <col min="7934" max="7934" width="11.625" style="2" customWidth="1"/>
    <col min="7935" max="7935" width="10.5" style="2"/>
    <col min="7936" max="7936" width="11.625" style="2" customWidth="1"/>
    <col min="7937" max="7937" width="10.5" style="2"/>
    <col min="7938" max="7938" width="16.375" style="2" customWidth="1"/>
    <col min="7939" max="7939" width="16.5" style="2" customWidth="1"/>
    <col min="7940" max="7940" width="21" style="2" customWidth="1"/>
    <col min="7941" max="7941" width="24.75" style="2" customWidth="1"/>
    <col min="7942" max="7942" width="12.5" style="2" customWidth="1"/>
    <col min="7943" max="7943" width="26.25" style="2" customWidth="1"/>
    <col min="7944" max="7944" width="19.375" style="2" customWidth="1"/>
    <col min="7945" max="7945" width="17.25" style="2" customWidth="1"/>
    <col min="7946" max="7946" width="16.75" style="2" customWidth="1"/>
    <col min="7947" max="7947" width="16.125" style="2" customWidth="1"/>
    <col min="7948" max="7948" width="14.875" style="2" customWidth="1"/>
    <col min="7949" max="8189" width="9" style="2" customWidth="1"/>
    <col min="8190" max="8190" width="11.625" style="2" customWidth="1"/>
    <col min="8191" max="8191" width="10.5" style="2"/>
    <col min="8192" max="8192" width="11.625" style="2" customWidth="1"/>
    <col min="8193" max="8193" width="10.5" style="2"/>
    <col min="8194" max="8194" width="16.375" style="2" customWidth="1"/>
    <col min="8195" max="8195" width="16.5" style="2" customWidth="1"/>
    <col min="8196" max="8196" width="21" style="2" customWidth="1"/>
    <col min="8197" max="8197" width="24.75" style="2" customWidth="1"/>
    <col min="8198" max="8198" width="12.5" style="2" customWidth="1"/>
    <col min="8199" max="8199" width="26.25" style="2" customWidth="1"/>
    <col min="8200" max="8200" width="19.375" style="2" customWidth="1"/>
    <col min="8201" max="8201" width="17.25" style="2" customWidth="1"/>
    <col min="8202" max="8202" width="16.75" style="2" customWidth="1"/>
    <col min="8203" max="8203" width="16.125" style="2" customWidth="1"/>
    <col min="8204" max="8204" width="14.875" style="2" customWidth="1"/>
    <col min="8205" max="8445" width="9" style="2" customWidth="1"/>
    <col min="8446" max="8446" width="11.625" style="2" customWidth="1"/>
    <col min="8447" max="8447" width="10.5" style="2"/>
    <col min="8448" max="8448" width="11.625" style="2" customWidth="1"/>
    <col min="8449" max="8449" width="10.5" style="2"/>
    <col min="8450" max="8450" width="16.375" style="2" customWidth="1"/>
    <col min="8451" max="8451" width="16.5" style="2" customWidth="1"/>
    <col min="8452" max="8452" width="21" style="2" customWidth="1"/>
    <col min="8453" max="8453" width="24.75" style="2" customWidth="1"/>
    <col min="8454" max="8454" width="12.5" style="2" customWidth="1"/>
    <col min="8455" max="8455" width="26.25" style="2" customWidth="1"/>
    <col min="8456" max="8456" width="19.375" style="2" customWidth="1"/>
    <col min="8457" max="8457" width="17.25" style="2" customWidth="1"/>
    <col min="8458" max="8458" width="16.75" style="2" customWidth="1"/>
    <col min="8459" max="8459" width="16.125" style="2" customWidth="1"/>
    <col min="8460" max="8460" width="14.875" style="2" customWidth="1"/>
    <col min="8461" max="8701" width="9" style="2" customWidth="1"/>
    <col min="8702" max="8702" width="11.625" style="2" customWidth="1"/>
    <col min="8703" max="8703" width="10.5" style="2"/>
    <col min="8704" max="8704" width="11.625" style="2" customWidth="1"/>
    <col min="8705" max="8705" width="10.5" style="2"/>
    <col min="8706" max="8706" width="16.375" style="2" customWidth="1"/>
    <col min="8707" max="8707" width="16.5" style="2" customWidth="1"/>
    <col min="8708" max="8708" width="21" style="2" customWidth="1"/>
    <col min="8709" max="8709" width="24.75" style="2" customWidth="1"/>
    <col min="8710" max="8710" width="12.5" style="2" customWidth="1"/>
    <col min="8711" max="8711" width="26.25" style="2" customWidth="1"/>
    <col min="8712" max="8712" width="19.375" style="2" customWidth="1"/>
    <col min="8713" max="8713" width="17.25" style="2" customWidth="1"/>
    <col min="8714" max="8714" width="16.75" style="2" customWidth="1"/>
    <col min="8715" max="8715" width="16.125" style="2" customWidth="1"/>
    <col min="8716" max="8716" width="14.875" style="2" customWidth="1"/>
    <col min="8717" max="8957" width="9" style="2" customWidth="1"/>
    <col min="8958" max="8958" width="11.625" style="2" customWidth="1"/>
    <col min="8959" max="8959" width="10.5" style="2"/>
    <col min="8960" max="8960" width="11.625" style="2" customWidth="1"/>
    <col min="8961" max="8961" width="10.5" style="2"/>
    <col min="8962" max="8962" width="16.375" style="2" customWidth="1"/>
    <col min="8963" max="8963" width="16.5" style="2" customWidth="1"/>
    <col min="8964" max="8964" width="21" style="2" customWidth="1"/>
    <col min="8965" max="8965" width="24.75" style="2" customWidth="1"/>
    <col min="8966" max="8966" width="12.5" style="2" customWidth="1"/>
    <col min="8967" max="8967" width="26.25" style="2" customWidth="1"/>
    <col min="8968" max="8968" width="19.375" style="2" customWidth="1"/>
    <col min="8969" max="8969" width="17.25" style="2" customWidth="1"/>
    <col min="8970" max="8970" width="16.75" style="2" customWidth="1"/>
    <col min="8971" max="8971" width="16.125" style="2" customWidth="1"/>
    <col min="8972" max="8972" width="14.875" style="2" customWidth="1"/>
    <col min="8973" max="9213" width="9" style="2" customWidth="1"/>
    <col min="9214" max="9214" width="11.625" style="2" customWidth="1"/>
    <col min="9215" max="9215" width="10.5" style="2"/>
    <col min="9216" max="9216" width="11.625" style="2" customWidth="1"/>
    <col min="9217" max="9217" width="10.5" style="2"/>
    <col min="9218" max="9218" width="16.375" style="2" customWidth="1"/>
    <col min="9219" max="9219" width="16.5" style="2" customWidth="1"/>
    <col min="9220" max="9220" width="21" style="2" customWidth="1"/>
    <col min="9221" max="9221" width="24.75" style="2" customWidth="1"/>
    <col min="9222" max="9222" width="12.5" style="2" customWidth="1"/>
    <col min="9223" max="9223" width="26.25" style="2" customWidth="1"/>
    <col min="9224" max="9224" width="19.375" style="2" customWidth="1"/>
    <col min="9225" max="9225" width="17.25" style="2" customWidth="1"/>
    <col min="9226" max="9226" width="16.75" style="2" customWidth="1"/>
    <col min="9227" max="9227" width="16.125" style="2" customWidth="1"/>
    <col min="9228" max="9228" width="14.875" style="2" customWidth="1"/>
    <col min="9229" max="9469" width="9" style="2" customWidth="1"/>
    <col min="9470" max="9470" width="11.625" style="2" customWidth="1"/>
    <col min="9471" max="9471" width="10.5" style="2"/>
    <col min="9472" max="9472" width="11.625" style="2" customWidth="1"/>
    <col min="9473" max="9473" width="10.5" style="2"/>
    <col min="9474" max="9474" width="16.375" style="2" customWidth="1"/>
    <col min="9475" max="9475" width="16.5" style="2" customWidth="1"/>
    <col min="9476" max="9476" width="21" style="2" customWidth="1"/>
    <col min="9477" max="9477" width="24.75" style="2" customWidth="1"/>
    <col min="9478" max="9478" width="12.5" style="2" customWidth="1"/>
    <col min="9479" max="9479" width="26.25" style="2" customWidth="1"/>
    <col min="9480" max="9480" width="19.375" style="2" customWidth="1"/>
    <col min="9481" max="9481" width="17.25" style="2" customWidth="1"/>
    <col min="9482" max="9482" width="16.75" style="2" customWidth="1"/>
    <col min="9483" max="9483" width="16.125" style="2" customWidth="1"/>
    <col min="9484" max="9484" width="14.875" style="2" customWidth="1"/>
    <col min="9485" max="9725" width="9" style="2" customWidth="1"/>
    <col min="9726" max="9726" width="11.625" style="2" customWidth="1"/>
    <col min="9727" max="9727" width="10.5" style="2"/>
    <col min="9728" max="9728" width="11.625" style="2" customWidth="1"/>
    <col min="9729" max="9729" width="10.5" style="2"/>
    <col min="9730" max="9730" width="16.375" style="2" customWidth="1"/>
    <col min="9731" max="9731" width="16.5" style="2" customWidth="1"/>
    <col min="9732" max="9732" width="21" style="2" customWidth="1"/>
    <col min="9733" max="9733" width="24.75" style="2" customWidth="1"/>
    <col min="9734" max="9734" width="12.5" style="2" customWidth="1"/>
    <col min="9735" max="9735" width="26.25" style="2" customWidth="1"/>
    <col min="9736" max="9736" width="19.375" style="2" customWidth="1"/>
    <col min="9737" max="9737" width="17.25" style="2" customWidth="1"/>
    <col min="9738" max="9738" width="16.75" style="2" customWidth="1"/>
    <col min="9739" max="9739" width="16.125" style="2" customWidth="1"/>
    <col min="9740" max="9740" width="14.875" style="2" customWidth="1"/>
    <col min="9741" max="9981" width="9" style="2" customWidth="1"/>
    <col min="9982" max="9982" width="11.625" style="2" customWidth="1"/>
    <col min="9983" max="9983" width="10.5" style="2"/>
    <col min="9984" max="9984" width="11.625" style="2" customWidth="1"/>
    <col min="9985" max="9985" width="10.5" style="2"/>
    <col min="9986" max="9986" width="16.375" style="2" customWidth="1"/>
    <col min="9987" max="9987" width="16.5" style="2" customWidth="1"/>
    <col min="9988" max="9988" width="21" style="2" customWidth="1"/>
    <col min="9989" max="9989" width="24.75" style="2" customWidth="1"/>
    <col min="9990" max="9990" width="12.5" style="2" customWidth="1"/>
    <col min="9991" max="9991" width="26.25" style="2" customWidth="1"/>
    <col min="9992" max="9992" width="19.375" style="2" customWidth="1"/>
    <col min="9993" max="9993" width="17.25" style="2" customWidth="1"/>
    <col min="9994" max="9994" width="16.75" style="2" customWidth="1"/>
    <col min="9995" max="9995" width="16.125" style="2" customWidth="1"/>
    <col min="9996" max="9996" width="14.875" style="2" customWidth="1"/>
    <col min="9997" max="10237" width="9" style="2" customWidth="1"/>
    <col min="10238" max="10238" width="11.625" style="2" customWidth="1"/>
    <col min="10239" max="10239" width="10.5" style="2"/>
    <col min="10240" max="10240" width="11.625" style="2" customWidth="1"/>
    <col min="10241" max="10241" width="10.5" style="2"/>
    <col min="10242" max="10242" width="16.375" style="2" customWidth="1"/>
    <col min="10243" max="10243" width="16.5" style="2" customWidth="1"/>
    <col min="10244" max="10244" width="21" style="2" customWidth="1"/>
    <col min="10245" max="10245" width="24.75" style="2" customWidth="1"/>
    <col min="10246" max="10246" width="12.5" style="2" customWidth="1"/>
    <col min="10247" max="10247" width="26.25" style="2" customWidth="1"/>
    <col min="10248" max="10248" width="19.375" style="2" customWidth="1"/>
    <col min="10249" max="10249" width="17.25" style="2" customWidth="1"/>
    <col min="10250" max="10250" width="16.75" style="2" customWidth="1"/>
    <col min="10251" max="10251" width="16.125" style="2" customWidth="1"/>
    <col min="10252" max="10252" width="14.875" style="2" customWidth="1"/>
    <col min="10253" max="10493" width="9" style="2" customWidth="1"/>
    <col min="10494" max="10494" width="11.625" style="2" customWidth="1"/>
    <col min="10495" max="10495" width="10.5" style="2"/>
    <col min="10496" max="10496" width="11.625" style="2" customWidth="1"/>
    <col min="10497" max="10497" width="10.5" style="2"/>
    <col min="10498" max="10498" width="16.375" style="2" customWidth="1"/>
    <col min="10499" max="10499" width="16.5" style="2" customWidth="1"/>
    <col min="10500" max="10500" width="21" style="2" customWidth="1"/>
    <col min="10501" max="10501" width="24.75" style="2" customWidth="1"/>
    <col min="10502" max="10502" width="12.5" style="2" customWidth="1"/>
    <col min="10503" max="10503" width="26.25" style="2" customWidth="1"/>
    <col min="10504" max="10504" width="19.375" style="2" customWidth="1"/>
    <col min="10505" max="10505" width="17.25" style="2" customWidth="1"/>
    <col min="10506" max="10506" width="16.75" style="2" customWidth="1"/>
    <col min="10507" max="10507" width="16.125" style="2" customWidth="1"/>
    <col min="10508" max="10508" width="14.875" style="2" customWidth="1"/>
    <col min="10509" max="10749" width="9" style="2" customWidth="1"/>
    <col min="10750" max="10750" width="11.625" style="2" customWidth="1"/>
    <col min="10751" max="10751" width="10.5" style="2"/>
    <col min="10752" max="10752" width="11.625" style="2" customWidth="1"/>
    <col min="10753" max="10753" width="10.5" style="2"/>
    <col min="10754" max="10754" width="16.375" style="2" customWidth="1"/>
    <col min="10755" max="10755" width="16.5" style="2" customWidth="1"/>
    <col min="10756" max="10756" width="21" style="2" customWidth="1"/>
    <col min="10757" max="10757" width="24.75" style="2" customWidth="1"/>
    <col min="10758" max="10758" width="12.5" style="2" customWidth="1"/>
    <col min="10759" max="10759" width="26.25" style="2" customWidth="1"/>
    <col min="10760" max="10760" width="19.375" style="2" customWidth="1"/>
    <col min="10761" max="10761" width="17.25" style="2" customWidth="1"/>
    <col min="10762" max="10762" width="16.75" style="2" customWidth="1"/>
    <col min="10763" max="10763" width="16.125" style="2" customWidth="1"/>
    <col min="10764" max="10764" width="14.875" style="2" customWidth="1"/>
    <col min="10765" max="11005" width="9" style="2" customWidth="1"/>
    <col min="11006" max="11006" width="11.625" style="2" customWidth="1"/>
    <col min="11007" max="11007" width="10.5" style="2"/>
    <col min="11008" max="11008" width="11.625" style="2" customWidth="1"/>
    <col min="11009" max="11009" width="10.5" style="2"/>
    <col min="11010" max="11010" width="16.375" style="2" customWidth="1"/>
    <col min="11011" max="11011" width="16.5" style="2" customWidth="1"/>
    <col min="11012" max="11012" width="21" style="2" customWidth="1"/>
    <col min="11013" max="11013" width="24.75" style="2" customWidth="1"/>
    <col min="11014" max="11014" width="12.5" style="2" customWidth="1"/>
    <col min="11015" max="11015" width="26.25" style="2" customWidth="1"/>
    <col min="11016" max="11016" width="19.375" style="2" customWidth="1"/>
    <col min="11017" max="11017" width="17.25" style="2" customWidth="1"/>
    <col min="11018" max="11018" width="16.75" style="2" customWidth="1"/>
    <col min="11019" max="11019" width="16.125" style="2" customWidth="1"/>
    <col min="11020" max="11020" width="14.875" style="2" customWidth="1"/>
    <col min="11021" max="11261" width="9" style="2" customWidth="1"/>
    <col min="11262" max="11262" width="11.625" style="2" customWidth="1"/>
    <col min="11263" max="11263" width="10.5" style="2"/>
    <col min="11264" max="11264" width="11.625" style="2" customWidth="1"/>
    <col min="11265" max="11265" width="10.5" style="2"/>
    <col min="11266" max="11266" width="16.375" style="2" customWidth="1"/>
    <col min="11267" max="11267" width="16.5" style="2" customWidth="1"/>
    <col min="11268" max="11268" width="21" style="2" customWidth="1"/>
    <col min="11269" max="11269" width="24.75" style="2" customWidth="1"/>
    <col min="11270" max="11270" width="12.5" style="2" customWidth="1"/>
    <col min="11271" max="11271" width="26.25" style="2" customWidth="1"/>
    <col min="11272" max="11272" width="19.375" style="2" customWidth="1"/>
    <col min="11273" max="11273" width="17.25" style="2" customWidth="1"/>
    <col min="11274" max="11274" width="16.75" style="2" customWidth="1"/>
    <col min="11275" max="11275" width="16.125" style="2" customWidth="1"/>
    <col min="11276" max="11276" width="14.875" style="2" customWidth="1"/>
    <col min="11277" max="11517" width="9" style="2" customWidth="1"/>
    <col min="11518" max="11518" width="11.625" style="2" customWidth="1"/>
    <col min="11519" max="11519" width="10.5" style="2"/>
    <col min="11520" max="11520" width="11.625" style="2" customWidth="1"/>
    <col min="11521" max="11521" width="10.5" style="2"/>
    <col min="11522" max="11522" width="16.375" style="2" customWidth="1"/>
    <col min="11523" max="11523" width="16.5" style="2" customWidth="1"/>
    <col min="11524" max="11524" width="21" style="2" customWidth="1"/>
    <col min="11525" max="11525" width="24.75" style="2" customWidth="1"/>
    <col min="11526" max="11526" width="12.5" style="2" customWidth="1"/>
    <col min="11527" max="11527" width="26.25" style="2" customWidth="1"/>
    <col min="11528" max="11528" width="19.375" style="2" customWidth="1"/>
    <col min="11529" max="11529" width="17.25" style="2" customWidth="1"/>
    <col min="11530" max="11530" width="16.75" style="2" customWidth="1"/>
    <col min="11531" max="11531" width="16.125" style="2" customWidth="1"/>
    <col min="11532" max="11532" width="14.875" style="2" customWidth="1"/>
    <col min="11533" max="11773" width="9" style="2" customWidth="1"/>
    <col min="11774" max="11774" width="11.625" style="2" customWidth="1"/>
    <col min="11775" max="11775" width="10.5" style="2"/>
    <col min="11776" max="11776" width="11.625" style="2" customWidth="1"/>
    <col min="11777" max="11777" width="10.5" style="2"/>
    <col min="11778" max="11778" width="16.375" style="2" customWidth="1"/>
    <col min="11779" max="11779" width="16.5" style="2" customWidth="1"/>
    <col min="11780" max="11780" width="21" style="2" customWidth="1"/>
    <col min="11781" max="11781" width="24.75" style="2" customWidth="1"/>
    <col min="11782" max="11782" width="12.5" style="2" customWidth="1"/>
    <col min="11783" max="11783" width="26.25" style="2" customWidth="1"/>
    <col min="11784" max="11784" width="19.375" style="2" customWidth="1"/>
    <col min="11785" max="11785" width="17.25" style="2" customWidth="1"/>
    <col min="11786" max="11786" width="16.75" style="2" customWidth="1"/>
    <col min="11787" max="11787" width="16.125" style="2" customWidth="1"/>
    <col min="11788" max="11788" width="14.875" style="2" customWidth="1"/>
    <col min="11789" max="12029" width="9" style="2" customWidth="1"/>
    <col min="12030" max="12030" width="11.625" style="2" customWidth="1"/>
    <col min="12031" max="12031" width="10.5" style="2"/>
    <col min="12032" max="12032" width="11.625" style="2" customWidth="1"/>
    <col min="12033" max="12033" width="10.5" style="2"/>
    <col min="12034" max="12034" width="16.375" style="2" customWidth="1"/>
    <col min="12035" max="12035" width="16.5" style="2" customWidth="1"/>
    <col min="12036" max="12036" width="21" style="2" customWidth="1"/>
    <col min="12037" max="12037" width="24.75" style="2" customWidth="1"/>
    <col min="12038" max="12038" width="12.5" style="2" customWidth="1"/>
    <col min="12039" max="12039" width="26.25" style="2" customWidth="1"/>
    <col min="12040" max="12040" width="19.375" style="2" customWidth="1"/>
    <col min="12041" max="12041" width="17.25" style="2" customWidth="1"/>
    <col min="12042" max="12042" width="16.75" style="2" customWidth="1"/>
    <col min="12043" max="12043" width="16.125" style="2" customWidth="1"/>
    <col min="12044" max="12044" width="14.875" style="2" customWidth="1"/>
    <col min="12045" max="12285" width="9" style="2" customWidth="1"/>
    <col min="12286" max="12286" width="11.625" style="2" customWidth="1"/>
    <col min="12287" max="12287" width="10.5" style="2"/>
    <col min="12288" max="12288" width="11.625" style="2" customWidth="1"/>
    <col min="12289" max="12289" width="10.5" style="2"/>
    <col min="12290" max="12290" width="16.375" style="2" customWidth="1"/>
    <col min="12291" max="12291" width="16.5" style="2" customWidth="1"/>
    <col min="12292" max="12292" width="21" style="2" customWidth="1"/>
    <col min="12293" max="12293" width="24.75" style="2" customWidth="1"/>
    <col min="12294" max="12294" width="12.5" style="2" customWidth="1"/>
    <col min="12295" max="12295" width="26.25" style="2" customWidth="1"/>
    <col min="12296" max="12296" width="19.375" style="2" customWidth="1"/>
    <col min="12297" max="12297" width="17.25" style="2" customWidth="1"/>
    <col min="12298" max="12298" width="16.75" style="2" customWidth="1"/>
    <col min="12299" max="12299" width="16.125" style="2" customWidth="1"/>
    <col min="12300" max="12300" width="14.875" style="2" customWidth="1"/>
    <col min="12301" max="12541" width="9" style="2" customWidth="1"/>
    <col min="12542" max="12542" width="11.625" style="2" customWidth="1"/>
    <col min="12543" max="12543" width="10.5" style="2"/>
    <col min="12544" max="12544" width="11.625" style="2" customWidth="1"/>
    <col min="12545" max="12545" width="10.5" style="2"/>
    <col min="12546" max="12546" width="16.375" style="2" customWidth="1"/>
    <col min="12547" max="12547" width="16.5" style="2" customWidth="1"/>
    <col min="12548" max="12548" width="21" style="2" customWidth="1"/>
    <col min="12549" max="12549" width="24.75" style="2" customWidth="1"/>
    <col min="12550" max="12550" width="12.5" style="2" customWidth="1"/>
    <col min="12551" max="12551" width="26.25" style="2" customWidth="1"/>
    <col min="12552" max="12552" width="19.375" style="2" customWidth="1"/>
    <col min="12553" max="12553" width="17.25" style="2" customWidth="1"/>
    <col min="12554" max="12554" width="16.75" style="2" customWidth="1"/>
    <col min="12555" max="12555" width="16.125" style="2" customWidth="1"/>
    <col min="12556" max="12556" width="14.875" style="2" customWidth="1"/>
    <col min="12557" max="12797" width="9" style="2" customWidth="1"/>
    <col min="12798" max="12798" width="11.625" style="2" customWidth="1"/>
    <col min="12799" max="12799" width="10.5" style="2"/>
    <col min="12800" max="12800" width="11.625" style="2" customWidth="1"/>
    <col min="12801" max="12801" width="10.5" style="2"/>
    <col min="12802" max="12802" width="16.375" style="2" customWidth="1"/>
    <col min="12803" max="12803" width="16.5" style="2" customWidth="1"/>
    <col min="12804" max="12804" width="21" style="2" customWidth="1"/>
    <col min="12805" max="12805" width="24.75" style="2" customWidth="1"/>
    <col min="12806" max="12806" width="12.5" style="2" customWidth="1"/>
    <col min="12807" max="12807" width="26.25" style="2" customWidth="1"/>
    <col min="12808" max="12808" width="19.375" style="2" customWidth="1"/>
    <col min="12809" max="12809" width="17.25" style="2" customWidth="1"/>
    <col min="12810" max="12810" width="16.75" style="2" customWidth="1"/>
    <col min="12811" max="12811" width="16.125" style="2" customWidth="1"/>
    <col min="12812" max="12812" width="14.875" style="2" customWidth="1"/>
    <col min="12813" max="13053" width="9" style="2" customWidth="1"/>
    <col min="13054" max="13054" width="11.625" style="2" customWidth="1"/>
    <col min="13055" max="13055" width="10.5" style="2"/>
    <col min="13056" max="13056" width="11.625" style="2" customWidth="1"/>
    <col min="13057" max="13057" width="10.5" style="2"/>
    <col min="13058" max="13058" width="16.375" style="2" customWidth="1"/>
    <col min="13059" max="13059" width="16.5" style="2" customWidth="1"/>
    <col min="13060" max="13060" width="21" style="2" customWidth="1"/>
    <col min="13061" max="13061" width="24.75" style="2" customWidth="1"/>
    <col min="13062" max="13062" width="12.5" style="2" customWidth="1"/>
    <col min="13063" max="13063" width="26.25" style="2" customWidth="1"/>
    <col min="13064" max="13064" width="19.375" style="2" customWidth="1"/>
    <col min="13065" max="13065" width="17.25" style="2" customWidth="1"/>
    <col min="13066" max="13066" width="16.75" style="2" customWidth="1"/>
    <col min="13067" max="13067" width="16.125" style="2" customWidth="1"/>
    <col min="13068" max="13068" width="14.875" style="2" customWidth="1"/>
    <col min="13069" max="13309" width="9" style="2" customWidth="1"/>
    <col min="13310" max="13310" width="11.625" style="2" customWidth="1"/>
    <col min="13311" max="13311" width="10.5" style="2"/>
    <col min="13312" max="13312" width="11.625" style="2" customWidth="1"/>
    <col min="13313" max="13313" width="10.5" style="2"/>
    <col min="13314" max="13314" width="16.375" style="2" customWidth="1"/>
    <col min="13315" max="13315" width="16.5" style="2" customWidth="1"/>
    <col min="13316" max="13316" width="21" style="2" customWidth="1"/>
    <col min="13317" max="13317" width="24.75" style="2" customWidth="1"/>
    <col min="13318" max="13318" width="12.5" style="2" customWidth="1"/>
    <col min="13319" max="13319" width="26.25" style="2" customWidth="1"/>
    <col min="13320" max="13320" width="19.375" style="2" customWidth="1"/>
    <col min="13321" max="13321" width="17.25" style="2" customWidth="1"/>
    <col min="13322" max="13322" width="16.75" style="2" customWidth="1"/>
    <col min="13323" max="13323" width="16.125" style="2" customWidth="1"/>
    <col min="13324" max="13324" width="14.875" style="2" customWidth="1"/>
    <col min="13325" max="13565" width="9" style="2" customWidth="1"/>
    <col min="13566" max="13566" width="11.625" style="2" customWidth="1"/>
    <col min="13567" max="13567" width="10.5" style="2"/>
    <col min="13568" max="13568" width="11.625" style="2" customWidth="1"/>
    <col min="13569" max="13569" width="10.5" style="2"/>
    <col min="13570" max="13570" width="16.375" style="2" customWidth="1"/>
    <col min="13571" max="13571" width="16.5" style="2" customWidth="1"/>
    <col min="13572" max="13572" width="21" style="2" customWidth="1"/>
    <col min="13573" max="13573" width="24.75" style="2" customWidth="1"/>
    <col min="13574" max="13574" width="12.5" style="2" customWidth="1"/>
    <col min="13575" max="13575" width="26.25" style="2" customWidth="1"/>
    <col min="13576" max="13576" width="19.375" style="2" customWidth="1"/>
    <col min="13577" max="13577" width="17.25" style="2" customWidth="1"/>
    <col min="13578" max="13578" width="16.75" style="2" customWidth="1"/>
    <col min="13579" max="13579" width="16.125" style="2" customWidth="1"/>
    <col min="13580" max="13580" width="14.875" style="2" customWidth="1"/>
    <col min="13581" max="13821" width="9" style="2" customWidth="1"/>
    <col min="13822" max="13822" width="11.625" style="2" customWidth="1"/>
    <col min="13823" max="13823" width="10.5" style="2"/>
    <col min="13824" max="13824" width="11.625" style="2" customWidth="1"/>
    <col min="13825" max="13825" width="10.5" style="2"/>
    <col min="13826" max="13826" width="16.375" style="2" customWidth="1"/>
    <col min="13827" max="13827" width="16.5" style="2" customWidth="1"/>
    <col min="13828" max="13828" width="21" style="2" customWidth="1"/>
    <col min="13829" max="13829" width="24.75" style="2" customWidth="1"/>
    <col min="13830" max="13830" width="12.5" style="2" customWidth="1"/>
    <col min="13831" max="13831" width="26.25" style="2" customWidth="1"/>
    <col min="13832" max="13832" width="19.375" style="2" customWidth="1"/>
    <col min="13833" max="13833" width="17.25" style="2" customWidth="1"/>
    <col min="13834" max="13834" width="16.75" style="2" customWidth="1"/>
    <col min="13835" max="13835" width="16.125" style="2" customWidth="1"/>
    <col min="13836" max="13836" width="14.875" style="2" customWidth="1"/>
    <col min="13837" max="14077" width="9" style="2" customWidth="1"/>
    <col min="14078" max="14078" width="11.625" style="2" customWidth="1"/>
    <col min="14079" max="14079" width="10.5" style="2"/>
    <col min="14080" max="14080" width="11.625" style="2" customWidth="1"/>
    <col min="14081" max="14081" width="10.5" style="2"/>
    <col min="14082" max="14082" width="16.375" style="2" customWidth="1"/>
    <col min="14083" max="14083" width="16.5" style="2" customWidth="1"/>
    <col min="14084" max="14084" width="21" style="2" customWidth="1"/>
    <col min="14085" max="14085" width="24.75" style="2" customWidth="1"/>
    <col min="14086" max="14086" width="12.5" style="2" customWidth="1"/>
    <col min="14087" max="14087" width="26.25" style="2" customWidth="1"/>
    <col min="14088" max="14088" width="19.375" style="2" customWidth="1"/>
    <col min="14089" max="14089" width="17.25" style="2" customWidth="1"/>
    <col min="14090" max="14090" width="16.75" style="2" customWidth="1"/>
    <col min="14091" max="14091" width="16.125" style="2" customWidth="1"/>
    <col min="14092" max="14092" width="14.875" style="2" customWidth="1"/>
    <col min="14093" max="14333" width="9" style="2" customWidth="1"/>
    <col min="14334" max="14334" width="11.625" style="2" customWidth="1"/>
    <col min="14335" max="14335" width="10.5" style="2"/>
    <col min="14336" max="14336" width="11.625" style="2" customWidth="1"/>
    <col min="14337" max="14337" width="10.5" style="2"/>
    <col min="14338" max="14338" width="16.375" style="2" customWidth="1"/>
    <col min="14339" max="14339" width="16.5" style="2" customWidth="1"/>
    <col min="14340" max="14340" width="21" style="2" customWidth="1"/>
    <col min="14341" max="14341" width="24.75" style="2" customWidth="1"/>
    <col min="14342" max="14342" width="12.5" style="2" customWidth="1"/>
    <col min="14343" max="14343" width="26.25" style="2" customWidth="1"/>
    <col min="14344" max="14344" width="19.375" style="2" customWidth="1"/>
    <col min="14345" max="14345" width="17.25" style="2" customWidth="1"/>
    <col min="14346" max="14346" width="16.75" style="2" customWidth="1"/>
    <col min="14347" max="14347" width="16.125" style="2" customWidth="1"/>
    <col min="14348" max="14348" width="14.875" style="2" customWidth="1"/>
    <col min="14349" max="14589" width="9" style="2" customWidth="1"/>
    <col min="14590" max="14590" width="11.625" style="2" customWidth="1"/>
    <col min="14591" max="14591" width="10.5" style="2"/>
    <col min="14592" max="14592" width="11.625" style="2" customWidth="1"/>
    <col min="14593" max="14593" width="10.5" style="2"/>
    <col min="14594" max="14594" width="16.375" style="2" customWidth="1"/>
    <col min="14595" max="14595" width="16.5" style="2" customWidth="1"/>
    <col min="14596" max="14596" width="21" style="2" customWidth="1"/>
    <col min="14597" max="14597" width="24.75" style="2" customWidth="1"/>
    <col min="14598" max="14598" width="12.5" style="2" customWidth="1"/>
    <col min="14599" max="14599" width="26.25" style="2" customWidth="1"/>
    <col min="14600" max="14600" width="19.375" style="2" customWidth="1"/>
    <col min="14601" max="14601" width="17.25" style="2" customWidth="1"/>
    <col min="14602" max="14602" width="16.75" style="2" customWidth="1"/>
    <col min="14603" max="14603" width="16.125" style="2" customWidth="1"/>
    <col min="14604" max="14604" width="14.875" style="2" customWidth="1"/>
    <col min="14605" max="14845" width="9" style="2" customWidth="1"/>
    <col min="14846" max="14846" width="11.625" style="2" customWidth="1"/>
    <col min="14847" max="14847" width="10.5" style="2"/>
    <col min="14848" max="14848" width="11.625" style="2" customWidth="1"/>
    <col min="14849" max="14849" width="10.5" style="2"/>
    <col min="14850" max="14850" width="16.375" style="2" customWidth="1"/>
    <col min="14851" max="14851" width="16.5" style="2" customWidth="1"/>
    <col min="14852" max="14852" width="21" style="2" customWidth="1"/>
    <col min="14853" max="14853" width="24.75" style="2" customWidth="1"/>
    <col min="14854" max="14854" width="12.5" style="2" customWidth="1"/>
    <col min="14855" max="14855" width="26.25" style="2" customWidth="1"/>
    <col min="14856" max="14856" width="19.375" style="2" customWidth="1"/>
    <col min="14857" max="14857" width="17.25" style="2" customWidth="1"/>
    <col min="14858" max="14858" width="16.75" style="2" customWidth="1"/>
    <col min="14859" max="14859" width="16.125" style="2" customWidth="1"/>
    <col min="14860" max="14860" width="14.875" style="2" customWidth="1"/>
    <col min="14861" max="15101" width="9" style="2" customWidth="1"/>
    <col min="15102" max="15102" width="11.625" style="2" customWidth="1"/>
    <col min="15103" max="15103" width="10.5" style="2"/>
    <col min="15104" max="15104" width="11.625" style="2" customWidth="1"/>
    <col min="15105" max="15105" width="10.5" style="2"/>
    <col min="15106" max="15106" width="16.375" style="2" customWidth="1"/>
    <col min="15107" max="15107" width="16.5" style="2" customWidth="1"/>
    <col min="15108" max="15108" width="21" style="2" customWidth="1"/>
    <col min="15109" max="15109" width="24.75" style="2" customWidth="1"/>
    <col min="15110" max="15110" width="12.5" style="2" customWidth="1"/>
    <col min="15111" max="15111" width="26.25" style="2" customWidth="1"/>
    <col min="15112" max="15112" width="19.375" style="2" customWidth="1"/>
    <col min="15113" max="15113" width="17.25" style="2" customWidth="1"/>
    <col min="15114" max="15114" width="16.75" style="2" customWidth="1"/>
    <col min="15115" max="15115" width="16.125" style="2" customWidth="1"/>
    <col min="15116" max="15116" width="14.875" style="2" customWidth="1"/>
    <col min="15117" max="15357" width="9" style="2" customWidth="1"/>
    <col min="15358" max="15358" width="11.625" style="2" customWidth="1"/>
    <col min="15359" max="15359" width="10.5" style="2"/>
    <col min="15360" max="15360" width="11.625" style="2" customWidth="1"/>
    <col min="15361" max="15361" width="10.5" style="2"/>
    <col min="15362" max="15362" width="16.375" style="2" customWidth="1"/>
    <col min="15363" max="15363" width="16.5" style="2" customWidth="1"/>
    <col min="15364" max="15364" width="21" style="2" customWidth="1"/>
    <col min="15365" max="15365" width="24.75" style="2" customWidth="1"/>
    <col min="15366" max="15366" width="12.5" style="2" customWidth="1"/>
    <col min="15367" max="15367" width="26.25" style="2" customWidth="1"/>
    <col min="15368" max="15368" width="19.375" style="2" customWidth="1"/>
    <col min="15369" max="15369" width="17.25" style="2" customWidth="1"/>
    <col min="15370" max="15370" width="16.75" style="2" customWidth="1"/>
    <col min="15371" max="15371" width="16.125" style="2" customWidth="1"/>
    <col min="15372" max="15372" width="14.875" style="2" customWidth="1"/>
    <col min="15373" max="15613" width="9" style="2" customWidth="1"/>
    <col min="15614" max="15614" width="11.625" style="2" customWidth="1"/>
    <col min="15615" max="15615" width="10.5" style="2"/>
    <col min="15616" max="15616" width="11.625" style="2" customWidth="1"/>
    <col min="15617" max="15617" width="10.5" style="2"/>
    <col min="15618" max="15618" width="16.375" style="2" customWidth="1"/>
    <col min="15619" max="15619" width="16.5" style="2" customWidth="1"/>
    <col min="15620" max="15620" width="21" style="2" customWidth="1"/>
    <col min="15621" max="15621" width="24.75" style="2" customWidth="1"/>
    <col min="15622" max="15622" width="12.5" style="2" customWidth="1"/>
    <col min="15623" max="15623" width="26.25" style="2" customWidth="1"/>
    <col min="15624" max="15624" width="19.375" style="2" customWidth="1"/>
    <col min="15625" max="15625" width="17.25" style="2" customWidth="1"/>
    <col min="15626" max="15626" width="16.75" style="2" customWidth="1"/>
    <col min="15627" max="15627" width="16.125" style="2" customWidth="1"/>
    <col min="15628" max="15628" width="14.875" style="2" customWidth="1"/>
    <col min="15629" max="15869" width="9" style="2" customWidth="1"/>
    <col min="15870" max="15870" width="11.625" style="2" customWidth="1"/>
    <col min="15871" max="15871" width="10.5" style="2"/>
    <col min="15872" max="15872" width="11.625" style="2" customWidth="1"/>
    <col min="15873" max="15873" width="10.5" style="2"/>
    <col min="15874" max="15874" width="16.375" style="2" customWidth="1"/>
    <col min="15875" max="15875" width="16.5" style="2" customWidth="1"/>
    <col min="15876" max="15876" width="21" style="2" customWidth="1"/>
    <col min="15877" max="15877" width="24.75" style="2" customWidth="1"/>
    <col min="15878" max="15878" width="12.5" style="2" customWidth="1"/>
    <col min="15879" max="15879" width="26.25" style="2" customWidth="1"/>
    <col min="15880" max="15880" width="19.375" style="2" customWidth="1"/>
    <col min="15881" max="15881" width="17.25" style="2" customWidth="1"/>
    <col min="15882" max="15882" width="16.75" style="2" customWidth="1"/>
    <col min="15883" max="15883" width="16.125" style="2" customWidth="1"/>
    <col min="15884" max="15884" width="14.875" style="2" customWidth="1"/>
    <col min="15885" max="16125" width="9" style="2" customWidth="1"/>
    <col min="16126" max="16126" width="11.625" style="2" customWidth="1"/>
    <col min="16127" max="16127" width="10.5" style="2"/>
    <col min="16128" max="16128" width="11.625" style="2" customWidth="1"/>
    <col min="16129" max="16129" width="10.5" style="2"/>
    <col min="16130" max="16130" width="16.375" style="2" customWidth="1"/>
    <col min="16131" max="16131" width="16.5" style="2" customWidth="1"/>
    <col min="16132" max="16132" width="21" style="2" customWidth="1"/>
    <col min="16133" max="16133" width="24.75" style="2" customWidth="1"/>
    <col min="16134" max="16134" width="12.5" style="2" customWidth="1"/>
    <col min="16135" max="16135" width="26.25" style="2" customWidth="1"/>
    <col min="16136" max="16136" width="19.375" style="2" customWidth="1"/>
    <col min="16137" max="16137" width="17.25" style="2" customWidth="1"/>
    <col min="16138" max="16138" width="16.75" style="2" customWidth="1"/>
    <col min="16139" max="16139" width="16.125" style="2" customWidth="1"/>
    <col min="16140" max="16140" width="14.875" style="2" customWidth="1"/>
    <col min="16141" max="16381" width="9" style="2" customWidth="1"/>
    <col min="16382" max="16382" width="11.625" style="2" customWidth="1"/>
    <col min="16383" max="16384" width="10.5" style="2"/>
  </cols>
  <sheetData>
    <row r="1" spans="1:15" ht="19.5">
      <c r="A1" s="539" t="s">
        <v>872</v>
      </c>
      <c r="B1" s="255" t="s">
        <v>873</v>
      </c>
      <c r="C1" s="165"/>
      <c r="D1" s="165"/>
      <c r="E1" s="67"/>
      <c r="F1" s="67"/>
      <c r="G1" s="67"/>
      <c r="H1" s="67"/>
      <c r="I1" s="67"/>
      <c r="J1" s="67"/>
      <c r="K1" s="67"/>
    </row>
    <row r="2" spans="1:15" ht="18.75">
      <c r="B2" s="206"/>
      <c r="C2" s="206"/>
      <c r="D2" s="206"/>
      <c r="E2" s="206"/>
      <c r="F2" s="206"/>
      <c r="G2" s="206"/>
      <c r="H2" s="206"/>
      <c r="I2" s="206"/>
      <c r="J2" s="206"/>
      <c r="K2" s="206"/>
      <c r="L2" s="206"/>
    </row>
    <row r="3" spans="1:15" ht="18.75">
      <c r="B3" s="207"/>
      <c r="C3" s="207"/>
      <c r="D3" s="207"/>
      <c r="E3" s="207"/>
      <c r="F3" s="207"/>
      <c r="G3" s="207"/>
      <c r="H3" s="67"/>
      <c r="I3" s="67"/>
      <c r="J3" s="67"/>
      <c r="K3" s="67"/>
      <c r="O3" s="423" t="s">
        <v>625</v>
      </c>
    </row>
    <row r="4" spans="1:15" ht="30.6" customHeight="1">
      <c r="A4" s="659" t="s">
        <v>615</v>
      </c>
      <c r="B4" s="659"/>
      <c r="C4" s="724" t="s">
        <v>373</v>
      </c>
      <c r="D4" s="724"/>
      <c r="E4" s="724" t="s">
        <v>376</v>
      </c>
      <c r="F4" s="724" t="s">
        <v>619</v>
      </c>
      <c r="G4" s="724" t="s">
        <v>374</v>
      </c>
      <c r="H4" s="857" t="s">
        <v>375</v>
      </c>
      <c r="I4" s="724" t="s">
        <v>377</v>
      </c>
      <c r="J4" s="724" t="s">
        <v>616</v>
      </c>
      <c r="K4" s="717" t="s">
        <v>617</v>
      </c>
      <c r="L4" s="717" t="s">
        <v>618</v>
      </c>
      <c r="M4" s="715" t="s">
        <v>874</v>
      </c>
      <c r="N4" s="715" t="s">
        <v>875</v>
      </c>
      <c r="O4" s="715" t="s">
        <v>876</v>
      </c>
    </row>
    <row r="5" spans="1:15">
      <c r="A5" s="659"/>
      <c r="B5" s="659"/>
      <c r="C5" s="724" t="s">
        <v>339</v>
      </c>
      <c r="D5" s="724" t="s">
        <v>340</v>
      </c>
      <c r="E5" s="724"/>
      <c r="F5" s="724"/>
      <c r="G5" s="724"/>
      <c r="H5" s="724"/>
      <c r="I5" s="659"/>
      <c r="J5" s="659"/>
      <c r="K5" s="718"/>
      <c r="L5" s="718"/>
      <c r="M5" s="856"/>
      <c r="N5" s="856"/>
      <c r="O5" s="856"/>
    </row>
    <row r="6" spans="1:15">
      <c r="A6" s="659"/>
      <c r="B6" s="659"/>
      <c r="C6" s="724"/>
      <c r="D6" s="724"/>
      <c r="E6" s="724"/>
      <c r="F6" s="724"/>
      <c r="G6" s="724"/>
      <c r="H6" s="724"/>
      <c r="I6" s="659"/>
      <c r="J6" s="659"/>
      <c r="K6" s="719"/>
      <c r="L6" s="719"/>
      <c r="M6" s="856"/>
      <c r="N6" s="856"/>
      <c r="O6" s="856"/>
    </row>
    <row r="7" spans="1:15" ht="16.5">
      <c r="A7" s="659" t="s">
        <v>341</v>
      </c>
      <c r="B7" s="135" t="s">
        <v>342</v>
      </c>
      <c r="C7" s="422"/>
      <c r="D7" s="422"/>
      <c r="E7" s="417"/>
      <c r="F7" s="417"/>
      <c r="G7" s="208">
        <f t="shared" ref="G7:G19" si="0">SUM(E7:F7)</f>
        <v>0</v>
      </c>
      <c r="H7" s="172">
        <f>MAX(-G7,0)</f>
        <v>0</v>
      </c>
      <c r="I7" s="417"/>
      <c r="J7" s="417"/>
      <c r="K7" s="209" t="e">
        <f t="shared" ref="K7:K19" si="1">H7/I7</f>
        <v>#DIV/0!</v>
      </c>
      <c r="L7" s="209" t="e">
        <f t="shared" ref="L7:L19" si="2">H7/J7</f>
        <v>#DIV/0!</v>
      </c>
      <c r="M7" s="417"/>
      <c r="N7" s="417"/>
      <c r="O7" s="14" t="e">
        <f>M7/N7</f>
        <v>#DIV/0!</v>
      </c>
    </row>
    <row r="8" spans="1:15" ht="16.5">
      <c r="A8" s="659"/>
      <c r="B8" s="135" t="s">
        <v>343</v>
      </c>
      <c r="C8" s="422"/>
      <c r="D8" s="422"/>
      <c r="E8" s="417"/>
      <c r="F8" s="417"/>
      <c r="G8" s="208">
        <f t="shared" si="0"/>
        <v>0</v>
      </c>
      <c r="H8" s="172">
        <f t="shared" ref="H8:H19" si="3">MAX(-G8,0)</f>
        <v>0</v>
      </c>
      <c r="I8" s="417"/>
      <c r="J8" s="417"/>
      <c r="K8" s="209" t="e">
        <f t="shared" si="1"/>
        <v>#DIV/0!</v>
      </c>
      <c r="L8" s="209" t="e">
        <f t="shared" si="2"/>
        <v>#DIV/0!</v>
      </c>
      <c r="M8" s="417"/>
      <c r="N8" s="417"/>
      <c r="O8" s="14" t="e">
        <f t="shared" ref="O8:O19" si="4">M8/N8</f>
        <v>#DIV/0!</v>
      </c>
    </row>
    <row r="9" spans="1:15">
      <c r="A9" s="659"/>
      <c r="B9" s="135" t="s">
        <v>344</v>
      </c>
      <c r="C9" s="422"/>
      <c r="D9" s="422"/>
      <c r="E9" s="417"/>
      <c r="F9" s="417"/>
      <c r="G9" s="208">
        <f t="shared" si="0"/>
        <v>0</v>
      </c>
      <c r="H9" s="172">
        <f t="shared" si="3"/>
        <v>0</v>
      </c>
      <c r="I9" s="417"/>
      <c r="J9" s="417"/>
      <c r="K9" s="209" t="e">
        <f t="shared" si="1"/>
        <v>#DIV/0!</v>
      </c>
      <c r="L9" s="209" t="e">
        <f t="shared" si="2"/>
        <v>#DIV/0!</v>
      </c>
      <c r="M9" s="417"/>
      <c r="N9" s="417"/>
      <c r="O9" s="14" t="e">
        <f t="shared" si="4"/>
        <v>#DIV/0!</v>
      </c>
    </row>
    <row r="10" spans="1:15" ht="16.5">
      <c r="A10" s="659"/>
      <c r="B10" s="135" t="s">
        <v>11</v>
      </c>
      <c r="C10" s="422"/>
      <c r="D10" s="422"/>
      <c r="E10" s="417"/>
      <c r="F10" s="417"/>
      <c r="G10" s="208">
        <f t="shared" si="0"/>
        <v>0</v>
      </c>
      <c r="H10" s="172">
        <f t="shared" si="3"/>
        <v>0</v>
      </c>
      <c r="I10" s="417"/>
      <c r="J10" s="417"/>
      <c r="K10" s="209" t="e">
        <f t="shared" si="1"/>
        <v>#DIV/0!</v>
      </c>
      <c r="L10" s="209" t="e">
        <f t="shared" si="2"/>
        <v>#DIV/0!</v>
      </c>
      <c r="M10" s="417"/>
      <c r="N10" s="417"/>
      <c r="O10" s="14" t="e">
        <f t="shared" si="4"/>
        <v>#DIV/0!</v>
      </c>
    </row>
    <row r="11" spans="1:15" ht="16.5">
      <c r="A11" s="659" t="s">
        <v>345</v>
      </c>
      <c r="B11" s="135" t="s">
        <v>342</v>
      </c>
      <c r="C11" s="422"/>
      <c r="D11" s="422"/>
      <c r="E11" s="417"/>
      <c r="F11" s="417"/>
      <c r="G11" s="208">
        <f t="shared" si="0"/>
        <v>0</v>
      </c>
      <c r="H11" s="172">
        <f t="shared" si="3"/>
        <v>0</v>
      </c>
      <c r="I11" s="417"/>
      <c r="J11" s="417"/>
      <c r="K11" s="209" t="e">
        <f t="shared" si="1"/>
        <v>#DIV/0!</v>
      </c>
      <c r="L11" s="209" t="e">
        <f t="shared" si="2"/>
        <v>#DIV/0!</v>
      </c>
      <c r="M11" s="417"/>
      <c r="N11" s="417"/>
      <c r="O11" s="14" t="e">
        <f t="shared" si="4"/>
        <v>#DIV/0!</v>
      </c>
    </row>
    <row r="12" spans="1:15" ht="16.5">
      <c r="A12" s="659"/>
      <c r="B12" s="135" t="s">
        <v>343</v>
      </c>
      <c r="C12" s="422"/>
      <c r="D12" s="422"/>
      <c r="E12" s="417"/>
      <c r="F12" s="417"/>
      <c r="G12" s="208">
        <f t="shared" si="0"/>
        <v>0</v>
      </c>
      <c r="H12" s="172">
        <f t="shared" si="3"/>
        <v>0</v>
      </c>
      <c r="I12" s="417"/>
      <c r="J12" s="417"/>
      <c r="K12" s="209" t="e">
        <f t="shared" si="1"/>
        <v>#DIV/0!</v>
      </c>
      <c r="L12" s="209" t="e">
        <f t="shared" si="2"/>
        <v>#DIV/0!</v>
      </c>
      <c r="M12" s="417"/>
      <c r="N12" s="417"/>
      <c r="O12" s="14" t="e">
        <f t="shared" si="4"/>
        <v>#DIV/0!</v>
      </c>
    </row>
    <row r="13" spans="1:15">
      <c r="A13" s="659"/>
      <c r="B13" s="135" t="s">
        <v>344</v>
      </c>
      <c r="C13" s="422"/>
      <c r="D13" s="422"/>
      <c r="E13" s="417"/>
      <c r="F13" s="417"/>
      <c r="G13" s="208">
        <f t="shared" si="0"/>
        <v>0</v>
      </c>
      <c r="H13" s="172">
        <f t="shared" si="3"/>
        <v>0</v>
      </c>
      <c r="I13" s="417"/>
      <c r="J13" s="417"/>
      <c r="K13" s="209" t="e">
        <f t="shared" si="1"/>
        <v>#DIV/0!</v>
      </c>
      <c r="L13" s="209" t="e">
        <f t="shared" si="2"/>
        <v>#DIV/0!</v>
      </c>
      <c r="M13" s="417"/>
      <c r="N13" s="417"/>
      <c r="O13" s="14" t="e">
        <f t="shared" si="4"/>
        <v>#DIV/0!</v>
      </c>
    </row>
    <row r="14" spans="1:15" ht="16.5">
      <c r="A14" s="659"/>
      <c r="B14" s="135" t="s">
        <v>11</v>
      </c>
      <c r="C14" s="422"/>
      <c r="D14" s="422"/>
      <c r="E14" s="417"/>
      <c r="F14" s="417"/>
      <c r="G14" s="208">
        <f t="shared" si="0"/>
        <v>0</v>
      </c>
      <c r="H14" s="172">
        <f t="shared" si="3"/>
        <v>0</v>
      </c>
      <c r="I14" s="417"/>
      <c r="J14" s="417"/>
      <c r="K14" s="209" t="e">
        <f t="shared" si="1"/>
        <v>#DIV/0!</v>
      </c>
      <c r="L14" s="209" t="e">
        <f t="shared" si="2"/>
        <v>#DIV/0!</v>
      </c>
      <c r="M14" s="417"/>
      <c r="N14" s="417"/>
      <c r="O14" s="14" t="e">
        <f t="shared" si="4"/>
        <v>#DIV/0!</v>
      </c>
    </row>
    <row r="15" spans="1:15" ht="16.5">
      <c r="A15" s="659" t="s">
        <v>346</v>
      </c>
      <c r="B15" s="135" t="s">
        <v>342</v>
      </c>
      <c r="C15" s="422"/>
      <c r="D15" s="422"/>
      <c r="E15" s="417"/>
      <c r="F15" s="417"/>
      <c r="G15" s="208">
        <f t="shared" si="0"/>
        <v>0</v>
      </c>
      <c r="H15" s="172">
        <f t="shared" si="3"/>
        <v>0</v>
      </c>
      <c r="I15" s="417"/>
      <c r="J15" s="417"/>
      <c r="K15" s="209" t="e">
        <f t="shared" si="1"/>
        <v>#DIV/0!</v>
      </c>
      <c r="L15" s="209" t="e">
        <f>H15/J15</f>
        <v>#DIV/0!</v>
      </c>
      <c r="M15" s="417"/>
      <c r="N15" s="417"/>
      <c r="O15" s="14" t="e">
        <f t="shared" si="4"/>
        <v>#DIV/0!</v>
      </c>
    </row>
    <row r="16" spans="1:15" ht="16.5">
      <c r="A16" s="659"/>
      <c r="B16" s="135" t="s">
        <v>343</v>
      </c>
      <c r="C16" s="422"/>
      <c r="D16" s="422"/>
      <c r="E16" s="417"/>
      <c r="F16" s="417"/>
      <c r="G16" s="208">
        <f t="shared" si="0"/>
        <v>0</v>
      </c>
      <c r="H16" s="172">
        <f t="shared" si="3"/>
        <v>0</v>
      </c>
      <c r="I16" s="417"/>
      <c r="J16" s="417"/>
      <c r="K16" s="209" t="e">
        <f t="shared" si="1"/>
        <v>#DIV/0!</v>
      </c>
      <c r="L16" s="209" t="e">
        <f t="shared" si="2"/>
        <v>#DIV/0!</v>
      </c>
      <c r="M16" s="417"/>
      <c r="N16" s="417"/>
      <c r="O16" s="14" t="e">
        <f t="shared" si="4"/>
        <v>#DIV/0!</v>
      </c>
    </row>
    <row r="17" spans="1:15">
      <c r="A17" s="659"/>
      <c r="B17" s="135" t="s">
        <v>344</v>
      </c>
      <c r="C17" s="422"/>
      <c r="D17" s="422"/>
      <c r="E17" s="417"/>
      <c r="F17" s="417"/>
      <c r="G17" s="208">
        <f t="shared" si="0"/>
        <v>0</v>
      </c>
      <c r="H17" s="172">
        <f t="shared" si="3"/>
        <v>0</v>
      </c>
      <c r="I17" s="417"/>
      <c r="J17" s="417"/>
      <c r="K17" s="209" t="e">
        <f t="shared" si="1"/>
        <v>#DIV/0!</v>
      </c>
      <c r="L17" s="209" t="e">
        <f t="shared" si="2"/>
        <v>#DIV/0!</v>
      </c>
      <c r="M17" s="417"/>
      <c r="N17" s="417"/>
      <c r="O17" s="14" t="e">
        <f t="shared" si="4"/>
        <v>#DIV/0!</v>
      </c>
    </row>
    <row r="18" spans="1:15" ht="16.5">
      <c r="A18" s="659"/>
      <c r="B18" s="135" t="s">
        <v>11</v>
      </c>
      <c r="C18" s="422"/>
      <c r="D18" s="422"/>
      <c r="E18" s="417"/>
      <c r="F18" s="417"/>
      <c r="G18" s="208">
        <f t="shared" si="0"/>
        <v>0</v>
      </c>
      <c r="H18" s="172">
        <f t="shared" si="3"/>
        <v>0</v>
      </c>
      <c r="I18" s="417"/>
      <c r="J18" s="417"/>
      <c r="K18" s="209" t="e">
        <f t="shared" si="1"/>
        <v>#DIV/0!</v>
      </c>
      <c r="L18" s="209" t="e">
        <f t="shared" si="2"/>
        <v>#DIV/0!</v>
      </c>
      <c r="M18" s="417"/>
      <c r="N18" s="417"/>
      <c r="O18" s="14" t="e">
        <f t="shared" si="4"/>
        <v>#DIV/0!</v>
      </c>
    </row>
    <row r="19" spans="1:15" ht="16.5">
      <c r="A19" s="659" t="s">
        <v>347</v>
      </c>
      <c r="B19" s="659"/>
      <c r="C19" s="422"/>
      <c r="D19" s="422"/>
      <c r="E19" s="417"/>
      <c r="F19" s="417"/>
      <c r="G19" s="208">
        <f t="shared" si="0"/>
        <v>0</v>
      </c>
      <c r="H19" s="172">
        <f t="shared" si="3"/>
        <v>0</v>
      </c>
      <c r="I19" s="417"/>
      <c r="J19" s="417"/>
      <c r="K19" s="209" t="e">
        <f t="shared" si="1"/>
        <v>#DIV/0!</v>
      </c>
      <c r="L19" s="209" t="e">
        <f t="shared" si="2"/>
        <v>#DIV/0!</v>
      </c>
      <c r="M19" s="417"/>
      <c r="N19" s="417"/>
      <c r="O19" s="14" t="e">
        <f t="shared" si="4"/>
        <v>#DIV/0!</v>
      </c>
    </row>
    <row r="20" spans="1:15" s="73" customFormat="1">
      <c r="A20" s="501" t="s">
        <v>877</v>
      </c>
      <c r="B20" s="496"/>
      <c r="C20" s="497"/>
      <c r="D20" s="497"/>
      <c r="E20" s="498"/>
      <c r="F20" s="498"/>
      <c r="G20" s="499"/>
      <c r="H20" s="498"/>
      <c r="I20" s="498"/>
      <c r="J20" s="498"/>
      <c r="K20" s="500"/>
      <c r="L20" s="500"/>
      <c r="M20" s="498"/>
      <c r="N20" s="498"/>
      <c r="O20" s="445"/>
    </row>
    <row r="21" spans="1:15">
      <c r="A21" s="261" t="s">
        <v>620</v>
      </c>
      <c r="B21" s="261"/>
    </row>
    <row r="22" spans="1:15">
      <c r="A22" s="261" t="s">
        <v>621</v>
      </c>
      <c r="B22" s="261"/>
    </row>
    <row r="23" spans="1:15">
      <c r="A23" s="261" t="s">
        <v>622</v>
      </c>
      <c r="B23" s="261"/>
    </row>
    <row r="24" spans="1:15">
      <c r="A24" s="261" t="s">
        <v>623</v>
      </c>
      <c r="B24" s="261"/>
    </row>
    <row r="25" spans="1:15">
      <c r="A25" s="261" t="s">
        <v>624</v>
      </c>
      <c r="B25" s="261"/>
    </row>
    <row r="27" spans="1:15">
      <c r="F27" s="210"/>
    </row>
  </sheetData>
  <mergeCells count="19">
    <mergeCell ref="A7:A10"/>
    <mergeCell ref="A11:A14"/>
    <mergeCell ref="A15:A18"/>
    <mergeCell ref="A19:B19"/>
    <mergeCell ref="M4:M6"/>
    <mergeCell ref="K4:K6"/>
    <mergeCell ref="L4:L6"/>
    <mergeCell ref="N4:N6"/>
    <mergeCell ref="O4:O6"/>
    <mergeCell ref="A4:B6"/>
    <mergeCell ref="C4:D4"/>
    <mergeCell ref="E4:E6"/>
    <mergeCell ref="F4:F6"/>
    <mergeCell ref="G4:G6"/>
    <mergeCell ref="H4:H6"/>
    <mergeCell ref="I4:I6"/>
    <mergeCell ref="J4:J6"/>
    <mergeCell ref="C5:C6"/>
    <mergeCell ref="D5:D6"/>
  </mergeCells>
  <phoneticPr fontId="24" type="noConversion"/>
  <pageMargins left="0.7" right="0.7" top="0.75" bottom="0.75" header="0.3" footer="0.3"/>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9"/>
  <sheetViews>
    <sheetView workbookViewId="0">
      <selection sqref="A1:C9"/>
    </sheetView>
  </sheetViews>
  <sheetFormatPr defaultRowHeight="16.5"/>
  <cols>
    <col min="1" max="1" width="15.5" customWidth="1"/>
    <col min="2" max="2" width="38.5" customWidth="1"/>
    <col min="3" max="3" width="48.125" customWidth="1"/>
  </cols>
  <sheetData>
    <row r="1" spans="1:11" s="2" customFormat="1" ht="19.5">
      <c r="A1" s="539" t="s">
        <v>626</v>
      </c>
      <c r="B1" s="459" t="s">
        <v>878</v>
      </c>
      <c r="C1" s="164"/>
      <c r="D1" s="164"/>
      <c r="E1" s="67"/>
      <c r="F1" s="67"/>
      <c r="G1" s="67"/>
      <c r="H1" s="67"/>
      <c r="I1" s="67"/>
      <c r="J1" s="67"/>
      <c r="K1" s="67"/>
    </row>
    <row r="3" spans="1:11" ht="21" customHeight="1">
      <c r="A3" s="167" t="s">
        <v>378</v>
      </c>
      <c r="B3" s="167" t="s">
        <v>470</v>
      </c>
      <c r="C3" s="167" t="s">
        <v>471</v>
      </c>
    </row>
    <row r="4" spans="1:11" ht="19.899999999999999" customHeight="1">
      <c r="A4" s="424"/>
      <c r="B4" s="424"/>
      <c r="C4" s="424"/>
    </row>
    <row r="5" spans="1:11" ht="19.899999999999999" customHeight="1">
      <c r="A5" s="424"/>
      <c r="B5" s="424"/>
      <c r="C5" s="424"/>
    </row>
    <row r="6" spans="1:11" ht="19.899999999999999" customHeight="1">
      <c r="A6" s="424"/>
      <c r="B6" s="424"/>
      <c r="C6" s="424"/>
    </row>
    <row r="7" spans="1:11" ht="19.899999999999999" customHeight="1">
      <c r="A7" s="425"/>
      <c r="B7" s="425"/>
      <c r="C7" s="424"/>
    </row>
    <row r="8" spans="1:11" ht="19.899999999999999" customHeight="1">
      <c r="A8" s="425"/>
      <c r="B8" s="425"/>
      <c r="C8" s="424"/>
    </row>
    <row r="9" spans="1:11" ht="34.5" customHeight="1">
      <c r="A9" s="858" t="s">
        <v>627</v>
      </c>
      <c r="B9" s="858"/>
      <c r="C9" s="858"/>
    </row>
  </sheetData>
  <mergeCells count="1">
    <mergeCell ref="A9:C9"/>
  </mergeCells>
  <phoneticPr fontId="24" type="noConversion"/>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E5"/>
  <sheetViews>
    <sheetView workbookViewId="0">
      <selection activeCell="A2" sqref="A2:E5"/>
    </sheetView>
  </sheetViews>
  <sheetFormatPr defaultColWidth="9" defaultRowHeight="24.95" customHeight="1"/>
  <cols>
    <col min="1" max="1" width="7.25" style="224" customWidth="1"/>
    <col min="2" max="2" width="10.875" style="224" customWidth="1"/>
    <col min="3" max="3" width="34.25" style="224" customWidth="1"/>
    <col min="4" max="4" width="38.625" style="224" customWidth="1"/>
    <col min="5" max="5" width="38.875" style="226" customWidth="1"/>
    <col min="6" max="16384" width="9" style="109"/>
  </cols>
  <sheetData>
    <row r="1" spans="1:5" ht="24.95" customHeight="1">
      <c r="E1" s="225"/>
    </row>
    <row r="2" spans="1:5" ht="24" customHeight="1">
      <c r="A2" s="426" t="s">
        <v>696</v>
      </c>
      <c r="B2" s="427"/>
      <c r="C2" s="428"/>
    </row>
    <row r="3" spans="1:5" ht="24" customHeight="1">
      <c r="A3" s="456" t="s">
        <v>369</v>
      </c>
      <c r="B3" s="457" t="s">
        <v>370</v>
      </c>
      <c r="C3" s="612" t="s">
        <v>371</v>
      </c>
      <c r="D3" s="612"/>
      <c r="E3" s="612"/>
    </row>
    <row r="4" spans="1:5" ht="24" customHeight="1">
      <c r="A4" s="456">
        <v>1</v>
      </c>
      <c r="B4" s="457" t="str">
        <f>目錄!C26</f>
        <v>表C-1</v>
      </c>
      <c r="C4" s="853" t="str">
        <f>目錄!D26</f>
        <v>公司整體之資產與負債匹配分析</v>
      </c>
      <c r="D4" s="854"/>
      <c r="E4" s="855"/>
    </row>
    <row r="5" spans="1:5" ht="24" customHeight="1">
      <c r="A5" s="456">
        <f t="shared" ref="A5" si="0">A4+1</f>
        <v>2</v>
      </c>
      <c r="B5" s="457" t="str">
        <f>目錄!C27</f>
        <v>表C-2</v>
      </c>
      <c r="C5" s="853" t="str">
        <f>目錄!D27</f>
        <v>不同區隔資產下資產負債存續期間分析</v>
      </c>
      <c r="D5" s="854"/>
      <c r="E5" s="855"/>
    </row>
  </sheetData>
  <mergeCells count="3">
    <mergeCell ref="C3:E3"/>
    <mergeCell ref="C4:E4"/>
    <mergeCell ref="C5:E5"/>
  </mergeCells>
  <phoneticPr fontId="24" type="noConversion"/>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24"/>
  <sheetViews>
    <sheetView showGridLines="0" workbookViewId="0">
      <selection sqref="A1:H24"/>
    </sheetView>
  </sheetViews>
  <sheetFormatPr defaultColWidth="8.875" defaultRowHeight="15.75"/>
  <cols>
    <col min="1" max="1" width="4.5" style="2" customWidth="1"/>
    <col min="2" max="2" width="7.875" style="2" customWidth="1"/>
    <col min="3" max="3" width="10.25" style="2" customWidth="1"/>
    <col min="4" max="4" width="13.75" style="2" customWidth="1"/>
    <col min="5" max="5" width="11.25" style="2" customWidth="1"/>
    <col min="6" max="6" width="14.5" style="2" customWidth="1"/>
    <col min="7" max="7" width="12.875" style="2" customWidth="1"/>
    <col min="8" max="8" width="13.625" style="2" customWidth="1"/>
    <col min="9" max="16384" width="8.875" style="2"/>
  </cols>
  <sheetData>
    <row r="1" spans="1:8" ht="19.5">
      <c r="A1" s="716" t="s">
        <v>628</v>
      </c>
      <c r="B1" s="716"/>
      <c r="C1" s="460" t="s">
        <v>879</v>
      </c>
      <c r="D1" s="246"/>
      <c r="E1" s="246"/>
      <c r="F1" s="254"/>
    </row>
    <row r="3" spans="1:8" s="67" customFormat="1" ht="19.5">
      <c r="A3" s="67" t="s">
        <v>750</v>
      </c>
      <c r="B3" s="305" t="s">
        <v>751</v>
      </c>
    </row>
    <row r="4" spans="1:8" ht="19.899999999999999" customHeight="1">
      <c r="B4" s="622"/>
      <c r="C4" s="622"/>
      <c r="D4" s="622"/>
      <c r="E4" s="724" t="s">
        <v>6</v>
      </c>
      <c r="F4" s="724"/>
      <c r="G4" s="724"/>
      <c r="H4" s="724"/>
    </row>
    <row r="5" spans="1:8" ht="33" customHeight="1">
      <c r="B5" s="622"/>
      <c r="C5" s="622"/>
      <c r="D5" s="622"/>
      <c r="E5" s="862" t="s">
        <v>43</v>
      </c>
      <c r="F5" s="761"/>
      <c r="G5" s="863" t="s">
        <v>880</v>
      </c>
      <c r="H5" s="761"/>
    </row>
    <row r="6" spans="1:8" ht="14.45" customHeight="1">
      <c r="B6" s="622"/>
      <c r="C6" s="622"/>
      <c r="D6" s="622"/>
      <c r="E6" s="762"/>
      <c r="F6" s="763"/>
      <c r="G6" s="762"/>
      <c r="H6" s="763"/>
    </row>
    <row r="7" spans="1:8" ht="1.9" customHeight="1">
      <c r="B7" s="622"/>
      <c r="C7" s="622"/>
      <c r="D7" s="622"/>
      <c r="E7" s="764"/>
      <c r="F7" s="765"/>
      <c r="G7" s="764"/>
      <c r="H7" s="765"/>
    </row>
    <row r="8" spans="1:8" ht="29.25" customHeight="1">
      <c r="B8" s="622"/>
      <c r="C8" s="622"/>
      <c r="D8" s="622"/>
      <c r="E8" s="14" t="s">
        <v>7</v>
      </c>
      <c r="F8" s="14" t="s">
        <v>29</v>
      </c>
      <c r="G8" s="14" t="s">
        <v>7</v>
      </c>
      <c r="H8" s="14" t="s">
        <v>29</v>
      </c>
    </row>
    <row r="9" spans="1:8" ht="19.899999999999999" customHeight="1">
      <c r="B9" s="622" t="s">
        <v>9</v>
      </c>
      <c r="C9" s="871" t="s">
        <v>10</v>
      </c>
      <c r="D9" s="437"/>
      <c r="E9" s="64"/>
      <c r="F9" s="64"/>
      <c r="G9" s="64"/>
      <c r="H9" s="64"/>
    </row>
    <row r="10" spans="1:8" ht="19.899999999999999" customHeight="1">
      <c r="B10" s="622"/>
      <c r="C10" s="872"/>
      <c r="D10" s="437"/>
      <c r="E10" s="64"/>
      <c r="F10" s="64"/>
      <c r="G10" s="64"/>
      <c r="H10" s="64"/>
    </row>
    <row r="11" spans="1:8" ht="19.899999999999999" customHeight="1">
      <c r="B11" s="622"/>
      <c r="C11" s="873"/>
      <c r="D11" s="437"/>
      <c r="E11" s="64"/>
      <c r="F11" s="64"/>
      <c r="G11" s="64"/>
      <c r="H11" s="64"/>
    </row>
    <row r="12" spans="1:8" ht="19.899999999999999" customHeight="1">
      <c r="B12" s="622"/>
      <c r="C12" s="622" t="s">
        <v>11</v>
      </c>
      <c r="D12" s="622"/>
      <c r="E12" s="64"/>
      <c r="F12" s="64"/>
      <c r="G12" s="64"/>
      <c r="H12" s="64"/>
    </row>
    <row r="13" spans="1:8" ht="19.899999999999999" customHeight="1">
      <c r="B13" s="622" t="s">
        <v>12</v>
      </c>
      <c r="C13" s="622"/>
      <c r="D13" s="622"/>
      <c r="E13" s="64"/>
      <c r="F13" s="64"/>
      <c r="G13" s="64"/>
      <c r="H13" s="64"/>
    </row>
    <row r="14" spans="1:8" s="10" customFormat="1" ht="19.899999999999999" customHeight="1"/>
    <row r="15" spans="1:8" s="67" customFormat="1" ht="19.899999999999999" customHeight="1">
      <c r="A15" s="67" t="s">
        <v>472</v>
      </c>
      <c r="B15" s="429" t="s">
        <v>752</v>
      </c>
    </row>
    <row r="16" spans="1:8" ht="19.899999999999999" customHeight="1">
      <c r="B16" s="760"/>
      <c r="C16" s="864"/>
      <c r="D16" s="761"/>
      <c r="E16" s="724" t="s">
        <v>13</v>
      </c>
      <c r="F16" s="724"/>
      <c r="G16" s="724"/>
      <c r="H16" s="724"/>
    </row>
    <row r="17" spans="2:8" ht="19.899999999999999" customHeight="1">
      <c r="B17" s="762"/>
      <c r="C17" s="865"/>
      <c r="D17" s="763"/>
      <c r="E17" s="862" t="s">
        <v>43</v>
      </c>
      <c r="F17" s="761"/>
      <c r="G17" s="863" t="s">
        <v>880</v>
      </c>
      <c r="H17" s="761"/>
    </row>
    <row r="18" spans="2:8" ht="19.899999999999999" customHeight="1">
      <c r="B18" s="762"/>
      <c r="C18" s="865"/>
      <c r="D18" s="763"/>
      <c r="E18" s="762"/>
      <c r="F18" s="763"/>
      <c r="G18" s="867"/>
      <c r="H18" s="868"/>
    </row>
    <row r="19" spans="2:8" ht="5.45" customHeight="1">
      <c r="B19" s="762"/>
      <c r="C19" s="865"/>
      <c r="D19" s="763"/>
      <c r="E19" s="764"/>
      <c r="F19" s="765"/>
      <c r="G19" s="869"/>
      <c r="H19" s="870"/>
    </row>
    <row r="20" spans="2:8" ht="19.899999999999999" customHeight="1">
      <c r="B20" s="764"/>
      <c r="C20" s="866"/>
      <c r="D20" s="765"/>
      <c r="E20" s="14" t="s">
        <v>7</v>
      </c>
      <c r="F20" s="14" t="s">
        <v>8</v>
      </c>
      <c r="G20" s="14" t="s">
        <v>7</v>
      </c>
      <c r="H20" s="14" t="s">
        <v>8</v>
      </c>
    </row>
    <row r="21" spans="2:8" ht="19.899999999999999" customHeight="1">
      <c r="B21" s="859" t="s">
        <v>30</v>
      </c>
      <c r="C21" s="860"/>
      <c r="D21" s="861"/>
      <c r="E21" s="437"/>
      <c r="F21" s="437"/>
      <c r="G21" s="437"/>
      <c r="H21" s="437"/>
    </row>
    <row r="22" spans="2:8" ht="19.899999999999999" customHeight="1">
      <c r="B22" s="859" t="s">
        <v>31</v>
      </c>
      <c r="C22" s="860"/>
      <c r="D22" s="861"/>
      <c r="E22" s="437"/>
      <c r="F22" s="437"/>
      <c r="G22" s="437"/>
      <c r="H22" s="437"/>
    </row>
    <row r="23" spans="2:8" ht="31.15" customHeight="1">
      <c r="B23" s="859" t="s">
        <v>32</v>
      </c>
      <c r="C23" s="860"/>
      <c r="D23" s="861"/>
      <c r="E23" s="437"/>
      <c r="F23" s="437"/>
      <c r="G23" s="437"/>
      <c r="H23" s="437"/>
    </row>
    <row r="24" spans="2:8">
      <c r="B24" s="430" t="s">
        <v>379</v>
      </c>
    </row>
  </sheetData>
  <mergeCells count="16">
    <mergeCell ref="G5:H7"/>
    <mergeCell ref="B16:D20"/>
    <mergeCell ref="E17:F19"/>
    <mergeCell ref="G17:H19"/>
    <mergeCell ref="B9:B12"/>
    <mergeCell ref="C12:D12"/>
    <mergeCell ref="B13:D13"/>
    <mergeCell ref="C9:C11"/>
    <mergeCell ref="E16:H16"/>
    <mergeCell ref="B4:D8"/>
    <mergeCell ref="E4:H4"/>
    <mergeCell ref="A1:B1"/>
    <mergeCell ref="B21:D21"/>
    <mergeCell ref="B22:D22"/>
    <mergeCell ref="B23:D23"/>
    <mergeCell ref="E5:F7"/>
  </mergeCells>
  <phoneticPr fontId="24"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E16"/>
  <sheetViews>
    <sheetView workbookViewId="0">
      <selection activeCell="A3" sqref="A3:E16"/>
    </sheetView>
  </sheetViews>
  <sheetFormatPr defaultColWidth="9" defaultRowHeight="19.5"/>
  <cols>
    <col min="1" max="1" width="7.25" style="224" customWidth="1"/>
    <col min="2" max="2" width="13" style="224" customWidth="1"/>
    <col min="3" max="3" width="43.875" style="224" customWidth="1"/>
    <col min="4" max="4" width="24.5" style="224" customWidth="1"/>
    <col min="5" max="5" width="65.625" style="226" customWidth="1"/>
    <col min="6" max="16384" width="9" style="109"/>
  </cols>
  <sheetData>
    <row r="1" spans="1:5">
      <c r="A1" s="220"/>
      <c r="B1" s="221"/>
      <c r="C1" s="222"/>
      <c r="D1" s="221"/>
      <c r="E1" s="223"/>
    </row>
    <row r="2" spans="1:5">
      <c r="A2" s="220"/>
      <c r="B2" s="221"/>
      <c r="C2" s="222"/>
      <c r="D2" s="221"/>
      <c r="E2" s="223"/>
    </row>
    <row r="3" spans="1:5">
      <c r="A3" s="426" t="s">
        <v>698</v>
      </c>
      <c r="B3" s="428"/>
      <c r="C3" s="428"/>
    </row>
    <row r="4" spans="1:5" s="228" customFormat="1" ht="24" customHeight="1">
      <c r="A4" s="456" t="s">
        <v>369</v>
      </c>
      <c r="B4" s="456" t="s">
        <v>370</v>
      </c>
      <c r="C4" s="612" t="s">
        <v>371</v>
      </c>
      <c r="D4" s="612"/>
      <c r="E4" s="612"/>
    </row>
    <row r="5" spans="1:5" s="228" customFormat="1" ht="24" customHeight="1">
      <c r="A5" s="456">
        <v>1</v>
      </c>
      <c r="B5" s="611" t="str">
        <f>目錄!C6</f>
        <v>表A-1</v>
      </c>
      <c r="C5" s="613" t="str">
        <f>目錄!D6</f>
        <v>依IFRS17規範計算之保險合約負債</v>
      </c>
      <c r="D5" s="457" t="str">
        <f>目錄!E6</f>
        <v>表A-1-1</v>
      </c>
      <c r="E5" s="540" t="str">
        <f>目錄!F6</f>
        <v>開帳日保險合約負債評價之評估基礎</v>
      </c>
    </row>
    <row r="6" spans="1:5" s="228" customFormat="1" ht="24" customHeight="1">
      <c r="A6" s="456">
        <f>A5+1</f>
        <v>2</v>
      </c>
      <c r="B6" s="611"/>
      <c r="C6" s="613"/>
      <c r="D6" s="457" t="str">
        <f>目錄!E7</f>
        <v>表A-1-2</v>
      </c>
      <c r="E6" s="540" t="str">
        <f>目錄!F7</f>
        <v>接軌日保險合約負債評價之折現率假設</v>
      </c>
    </row>
    <row r="7" spans="1:5" s="228" customFormat="1" ht="24" customHeight="1">
      <c r="A7" s="456">
        <f t="shared" ref="A7:A16" si="0">A6+1</f>
        <v>3</v>
      </c>
      <c r="B7" s="611"/>
      <c r="C7" s="613"/>
      <c r="D7" s="457" t="str">
        <f>目錄!E8</f>
        <v>表A-1-3</v>
      </c>
      <c r="E7" s="540" t="str">
        <f>目錄!F8</f>
        <v>接軌日納入保險合約負債評價之費用分析表</v>
      </c>
    </row>
    <row r="8" spans="1:5" s="228" customFormat="1" ht="24" customHeight="1">
      <c r="A8" s="456">
        <f t="shared" si="0"/>
        <v>4</v>
      </c>
      <c r="B8" s="611"/>
      <c r="C8" s="613"/>
      <c r="D8" s="457" t="str">
        <f>目錄!E9</f>
        <v>表A-1-4</v>
      </c>
      <c r="E8" s="540" t="str">
        <f>目錄!F9</f>
        <v>114年度賠款及維持費用偏離率之分析</v>
      </c>
    </row>
    <row r="9" spans="1:5" s="228" customFormat="1" ht="24" customHeight="1">
      <c r="A9" s="456">
        <f t="shared" si="0"/>
        <v>5</v>
      </c>
      <c r="B9" s="611"/>
      <c r="C9" s="613"/>
      <c r="D9" s="457" t="str">
        <f>目錄!E10</f>
        <v>表A-1-5</v>
      </c>
      <c r="E9" s="540" t="str">
        <f>目錄!F10</f>
        <v>114年度合約服務邊際變動表</v>
      </c>
    </row>
    <row r="10" spans="1:5" s="228" customFormat="1" ht="24" customHeight="1">
      <c r="A10" s="456">
        <f t="shared" si="0"/>
        <v>6</v>
      </c>
      <c r="B10" s="611"/>
      <c r="C10" s="613"/>
      <c r="D10" s="457" t="str">
        <f>目錄!E11</f>
        <v>表A-1-6</v>
      </c>
      <c r="E10" s="540" t="str">
        <f>目錄!F11</f>
        <v>接軌日依IFRS17規範計算之保險合約負債彙整表</v>
      </c>
    </row>
    <row r="11" spans="1:5" s="228" customFormat="1" ht="24" customHeight="1">
      <c r="A11" s="456">
        <f t="shared" si="0"/>
        <v>7</v>
      </c>
      <c r="B11" s="457" t="str">
        <f>目錄!C12</f>
        <v>表A-2</v>
      </c>
      <c r="C11" s="613" t="str">
        <f>目錄!D12</f>
        <v>接軌日依IFRS9規範計算之金融負債</v>
      </c>
      <c r="D11" s="613"/>
      <c r="E11" s="613"/>
    </row>
    <row r="12" spans="1:5" s="228" customFormat="1" ht="24" customHeight="1">
      <c r="A12" s="456">
        <f t="shared" si="0"/>
        <v>8</v>
      </c>
      <c r="B12" s="457" t="str">
        <f>目錄!C13</f>
        <v>表A-3</v>
      </c>
      <c r="C12" s="613" t="str">
        <f>目錄!D13</f>
        <v>接軌日依IFRS15規範計算之服務合約負債</v>
      </c>
      <c r="D12" s="613"/>
      <c r="E12" s="613"/>
    </row>
    <row r="13" spans="1:5" s="228" customFormat="1" ht="24" customHeight="1">
      <c r="A13" s="456">
        <f t="shared" si="0"/>
        <v>9</v>
      </c>
      <c r="B13" s="611" t="str">
        <f>目錄!C14</f>
        <v>表A-4</v>
      </c>
      <c r="C13" s="614" t="str">
        <f>目錄!D14</f>
        <v>接軌日基於業務屬性所提存之其他準備</v>
      </c>
      <c r="D13" s="457" t="str">
        <f>目錄!E14</f>
        <v>表A-4-1</v>
      </c>
      <c r="E13" s="540" t="str">
        <f>目錄!F14</f>
        <v>接軌日保單價值差額準備金明細表</v>
      </c>
    </row>
    <row r="14" spans="1:5" s="228" customFormat="1" ht="24" customHeight="1">
      <c r="A14" s="456">
        <f t="shared" si="0"/>
        <v>10</v>
      </c>
      <c r="B14" s="611"/>
      <c r="C14" s="614"/>
      <c r="D14" s="457" t="str">
        <f>目錄!E15</f>
        <v>表A-4-2</v>
      </c>
      <c r="E14" s="540" t="str">
        <f>目錄!F15</f>
        <v>接軌日保險期間一年以下之自留業務特別準備金明細表</v>
      </c>
    </row>
    <row r="15" spans="1:5" s="228" customFormat="1" ht="24" customHeight="1">
      <c r="A15" s="456">
        <f t="shared" si="0"/>
        <v>11</v>
      </c>
      <c r="B15" s="611"/>
      <c r="C15" s="614"/>
      <c r="D15" s="457" t="str">
        <f>目錄!E16</f>
        <v>表A-4-3</v>
      </c>
      <c r="E15" s="540" t="str">
        <f>目錄!F16</f>
        <v>接軌日分紅保單紅利特別準備金明細表</v>
      </c>
    </row>
    <row r="16" spans="1:5" s="228" customFormat="1" ht="24" customHeight="1">
      <c r="A16" s="456">
        <f t="shared" si="0"/>
        <v>12</v>
      </c>
      <c r="B16" s="611"/>
      <c r="C16" s="614"/>
      <c r="D16" s="457" t="str">
        <f>目錄!E17</f>
        <v>表A-4-4</v>
      </c>
      <c r="E16" s="540" t="str">
        <f>目錄!F17</f>
        <v>接軌日基於業務屬性所提存之其他準備彙整表</v>
      </c>
    </row>
  </sheetData>
  <mergeCells count="7">
    <mergeCell ref="B13:B16"/>
    <mergeCell ref="B5:B10"/>
    <mergeCell ref="C4:E4"/>
    <mergeCell ref="C5:C10"/>
    <mergeCell ref="C11:E11"/>
    <mergeCell ref="C12:E12"/>
    <mergeCell ref="C13:C16"/>
  </mergeCells>
  <phoneticPr fontId="24" type="noConversion"/>
  <pageMargins left="0.7" right="0.7" top="0.75" bottom="0.75" header="0.3" footer="0.3"/>
  <pageSetup paperSize="9"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39"/>
  <sheetViews>
    <sheetView showGridLines="0" topLeftCell="A8" workbookViewId="0">
      <selection sqref="A1:L37"/>
    </sheetView>
  </sheetViews>
  <sheetFormatPr defaultColWidth="8.875" defaultRowHeight="15.75"/>
  <cols>
    <col min="1" max="1" width="5.5" style="2" customWidth="1"/>
    <col min="2" max="2" width="12.75" style="2" customWidth="1"/>
    <col min="3" max="3" width="24.75" style="2" customWidth="1"/>
    <col min="4" max="4" width="24.375" style="2" customWidth="1"/>
    <col min="5" max="6" width="14.75" style="2" customWidth="1"/>
    <col min="7" max="7" width="13.375" style="2" customWidth="1"/>
    <col min="8" max="16384" width="8.875" style="2"/>
  </cols>
  <sheetData>
    <row r="1" spans="1:7" ht="19.5">
      <c r="A1" s="716" t="s">
        <v>881</v>
      </c>
      <c r="B1" s="716"/>
      <c r="C1" s="245" t="s">
        <v>879</v>
      </c>
      <c r="D1" s="72"/>
    </row>
    <row r="3" spans="1:7" s="40" customFormat="1" ht="19.5">
      <c r="A3" s="67" t="s">
        <v>383</v>
      </c>
      <c r="B3" s="432" t="s">
        <v>629</v>
      </c>
      <c r="C3" s="433"/>
      <c r="D3" s="433"/>
      <c r="E3" s="431"/>
      <c r="F3" s="431"/>
      <c r="G3" s="431"/>
    </row>
    <row r="4" spans="1:7" ht="16.5">
      <c r="B4" s="622" t="s">
        <v>33</v>
      </c>
      <c r="C4" s="622"/>
      <c r="D4" s="14" t="s">
        <v>0</v>
      </c>
      <c r="E4" s="14" t="s">
        <v>1</v>
      </c>
      <c r="F4" s="14" t="s">
        <v>26</v>
      </c>
      <c r="G4" s="14" t="s">
        <v>34</v>
      </c>
    </row>
    <row r="5" spans="1:7">
      <c r="B5" s="871" t="s">
        <v>473</v>
      </c>
      <c r="C5" s="3" t="s">
        <v>14</v>
      </c>
      <c r="D5" s="64"/>
      <c r="E5" s="64"/>
      <c r="F5" s="64"/>
      <c r="G5" s="64"/>
    </row>
    <row r="6" spans="1:7">
      <c r="B6" s="872"/>
      <c r="C6" s="3" t="s">
        <v>15</v>
      </c>
      <c r="D6" s="64"/>
      <c r="E6" s="64"/>
      <c r="F6" s="64"/>
      <c r="G6" s="64"/>
    </row>
    <row r="7" spans="1:7">
      <c r="B7" s="873"/>
      <c r="C7" s="3" t="s">
        <v>16</v>
      </c>
      <c r="D7" s="64"/>
      <c r="E7" s="64"/>
      <c r="F7" s="64"/>
      <c r="G7" s="64"/>
    </row>
    <row r="8" spans="1:7">
      <c r="B8" s="871" t="s">
        <v>4</v>
      </c>
      <c r="C8" s="3" t="s">
        <v>17</v>
      </c>
      <c r="D8" s="64"/>
      <c r="E8" s="64"/>
      <c r="F8" s="64"/>
      <c r="G8" s="64"/>
    </row>
    <row r="9" spans="1:7">
      <c r="B9" s="872"/>
      <c r="C9" s="3" t="s">
        <v>18</v>
      </c>
      <c r="D9" s="64"/>
      <c r="E9" s="64"/>
      <c r="F9" s="64"/>
      <c r="G9" s="64"/>
    </row>
    <row r="10" spans="1:7">
      <c r="B10" s="872"/>
      <c r="C10" s="3" t="s">
        <v>19</v>
      </c>
      <c r="D10" s="64"/>
      <c r="E10" s="64"/>
      <c r="F10" s="64"/>
      <c r="G10" s="64"/>
    </row>
    <row r="11" spans="1:7" ht="16.5">
      <c r="B11" s="872"/>
      <c r="C11" s="3" t="s">
        <v>35</v>
      </c>
      <c r="D11" s="64"/>
      <c r="E11" s="64"/>
      <c r="F11" s="64"/>
      <c r="G11" s="64"/>
    </row>
    <row r="12" spans="1:7" ht="16.5">
      <c r="B12" s="872"/>
      <c r="C12" s="3" t="s">
        <v>36</v>
      </c>
      <c r="D12" s="64"/>
      <c r="E12" s="64"/>
      <c r="F12" s="64"/>
      <c r="G12" s="64"/>
    </row>
    <row r="13" spans="1:7" ht="16.5">
      <c r="B13" s="872"/>
      <c r="C13" s="3" t="s">
        <v>37</v>
      </c>
      <c r="D13" s="64"/>
      <c r="E13" s="64"/>
      <c r="F13" s="64"/>
      <c r="G13" s="64"/>
    </row>
    <row r="14" spans="1:7" ht="16.5">
      <c r="B14" s="872"/>
      <c r="C14" s="3" t="s">
        <v>38</v>
      </c>
      <c r="D14" s="64"/>
      <c r="E14" s="64"/>
      <c r="F14" s="64"/>
      <c r="G14" s="64"/>
    </row>
    <row r="15" spans="1:7" ht="16.5">
      <c r="B15" s="872"/>
      <c r="C15" s="11" t="s">
        <v>45</v>
      </c>
      <c r="D15" s="874"/>
      <c r="E15" s="875"/>
      <c r="F15" s="876"/>
      <c r="G15" s="64"/>
    </row>
    <row r="16" spans="1:7" ht="16.5">
      <c r="B16" s="873"/>
      <c r="C16" s="3" t="s">
        <v>46</v>
      </c>
      <c r="D16" s="874"/>
      <c r="E16" s="875"/>
      <c r="F16" s="876"/>
      <c r="G16" s="436"/>
    </row>
    <row r="17" spans="1:12" s="10" customFormat="1" ht="16.5">
      <c r="B17" s="10" t="s">
        <v>44</v>
      </c>
    </row>
    <row r="18" spans="1:12" s="10" customFormat="1" ht="16.5"/>
    <row r="19" spans="1:12">
      <c r="B19" s="5"/>
      <c r="C19" s="5"/>
      <c r="D19" s="5"/>
      <c r="E19" s="5"/>
      <c r="F19" s="5"/>
      <c r="G19" s="5"/>
      <c r="H19" s="5"/>
    </row>
    <row r="20" spans="1:12" ht="19.5">
      <c r="A20" s="67" t="s">
        <v>474</v>
      </c>
      <c r="B20" s="432" t="s">
        <v>630</v>
      </c>
      <c r="C20" s="433"/>
      <c r="D20" s="433"/>
      <c r="E20" s="8"/>
      <c r="F20" s="8"/>
      <c r="G20" s="8"/>
      <c r="H20" s="8"/>
      <c r="I20" s="8"/>
      <c r="J20" s="8"/>
      <c r="K20" s="8"/>
      <c r="L20" s="8"/>
    </row>
    <row r="21" spans="1:12">
      <c r="B21" s="619" t="s">
        <v>33</v>
      </c>
      <c r="C21" s="881"/>
      <c r="D21" s="882"/>
      <c r="E21" s="724" t="s">
        <v>39</v>
      </c>
      <c r="F21" s="724"/>
      <c r="G21" s="724"/>
      <c r="H21" s="724"/>
      <c r="I21" s="724"/>
      <c r="J21" s="724"/>
      <c r="K21" s="724"/>
      <c r="L21" s="724"/>
    </row>
    <row r="22" spans="1:12">
      <c r="B22" s="880"/>
      <c r="C22" s="883"/>
      <c r="D22" s="884"/>
      <c r="E22" s="14">
        <v>1</v>
      </c>
      <c r="F22" s="14">
        <v>2</v>
      </c>
      <c r="G22" s="14">
        <v>5</v>
      </c>
      <c r="H22" s="14">
        <v>10</v>
      </c>
      <c r="I22" s="14">
        <v>15</v>
      </c>
      <c r="J22" s="14">
        <v>20</v>
      </c>
      <c r="K22" s="14">
        <v>25</v>
      </c>
      <c r="L22" s="14">
        <v>30</v>
      </c>
    </row>
    <row r="23" spans="1:12">
      <c r="B23" s="724" t="s">
        <v>0</v>
      </c>
      <c r="C23" s="877" t="s">
        <v>5</v>
      </c>
      <c r="D23" s="3" t="s">
        <v>20</v>
      </c>
      <c r="E23" s="437"/>
      <c r="F23" s="437"/>
      <c r="G23" s="437"/>
      <c r="H23" s="437"/>
      <c r="I23" s="437"/>
      <c r="J23" s="437"/>
      <c r="K23" s="437"/>
      <c r="L23" s="437"/>
    </row>
    <row r="24" spans="1:12">
      <c r="B24" s="724"/>
      <c r="C24" s="878"/>
      <c r="D24" s="3" t="s">
        <v>21</v>
      </c>
      <c r="E24" s="437"/>
      <c r="F24" s="437"/>
      <c r="G24" s="437"/>
      <c r="H24" s="437"/>
      <c r="I24" s="437"/>
      <c r="J24" s="437"/>
      <c r="K24" s="437"/>
      <c r="L24" s="437"/>
    </row>
    <row r="25" spans="1:12">
      <c r="B25" s="724"/>
      <c r="C25" s="879"/>
      <c r="D25" s="3" t="s">
        <v>22</v>
      </c>
      <c r="E25" s="437"/>
      <c r="F25" s="437"/>
      <c r="G25" s="437"/>
      <c r="H25" s="437"/>
      <c r="I25" s="437"/>
      <c r="J25" s="437"/>
      <c r="K25" s="437"/>
      <c r="L25" s="437"/>
    </row>
    <row r="26" spans="1:12">
      <c r="B26" s="724"/>
      <c r="C26" s="871" t="s">
        <v>4</v>
      </c>
      <c r="D26" s="3" t="s">
        <v>23</v>
      </c>
      <c r="E26" s="437"/>
      <c r="F26" s="437"/>
      <c r="G26" s="437"/>
      <c r="H26" s="437"/>
      <c r="I26" s="437"/>
      <c r="J26" s="437"/>
      <c r="K26" s="437"/>
      <c r="L26" s="437"/>
    </row>
    <row r="27" spans="1:12">
      <c r="B27" s="724"/>
      <c r="C27" s="620"/>
      <c r="D27" s="3" t="s">
        <v>24</v>
      </c>
      <c r="E27" s="437"/>
      <c r="F27" s="437"/>
      <c r="G27" s="437"/>
      <c r="H27" s="437"/>
      <c r="I27" s="437"/>
      <c r="J27" s="437"/>
      <c r="K27" s="437"/>
      <c r="L27" s="437"/>
    </row>
    <row r="28" spans="1:12" ht="31.5">
      <c r="B28" s="724"/>
      <c r="C28" s="871" t="s">
        <v>2</v>
      </c>
      <c r="D28" s="3" t="s">
        <v>25</v>
      </c>
      <c r="E28" s="437"/>
      <c r="F28" s="437"/>
      <c r="G28" s="437"/>
      <c r="H28" s="437"/>
      <c r="I28" s="437"/>
      <c r="J28" s="437"/>
      <c r="K28" s="437"/>
      <c r="L28" s="437"/>
    </row>
    <row r="29" spans="1:12" ht="16.5">
      <c r="B29" s="724"/>
      <c r="C29" s="872"/>
      <c r="D29" s="3" t="s">
        <v>40</v>
      </c>
      <c r="E29" s="437"/>
      <c r="F29" s="437"/>
      <c r="G29" s="437"/>
      <c r="H29" s="437"/>
      <c r="I29" s="437"/>
      <c r="J29" s="437"/>
      <c r="K29" s="437"/>
      <c r="L29" s="437"/>
    </row>
    <row r="30" spans="1:12" ht="16.5">
      <c r="B30" s="724"/>
      <c r="C30" s="872"/>
      <c r="D30" s="3" t="s">
        <v>41</v>
      </c>
      <c r="E30" s="437"/>
      <c r="F30" s="437"/>
      <c r="G30" s="437"/>
      <c r="H30" s="437"/>
      <c r="I30" s="437"/>
      <c r="J30" s="437"/>
      <c r="K30" s="437"/>
      <c r="L30" s="437"/>
    </row>
    <row r="31" spans="1:12" ht="16.5">
      <c r="B31" s="724"/>
      <c r="C31" s="872"/>
      <c r="D31" s="11" t="s">
        <v>45</v>
      </c>
      <c r="E31" s="437"/>
      <c r="F31" s="874"/>
      <c r="G31" s="875"/>
      <c r="H31" s="875"/>
      <c r="I31" s="875"/>
      <c r="J31" s="875"/>
      <c r="K31" s="875"/>
      <c r="L31" s="876"/>
    </row>
    <row r="32" spans="1:12" ht="16.5">
      <c r="B32" s="724"/>
      <c r="C32" s="873"/>
      <c r="D32" s="3" t="s">
        <v>47</v>
      </c>
      <c r="E32" s="437"/>
      <c r="F32" s="437"/>
      <c r="G32" s="437"/>
      <c r="H32" s="437"/>
      <c r="I32" s="437"/>
      <c r="J32" s="437"/>
      <c r="K32" s="437"/>
      <c r="L32" s="437"/>
    </row>
    <row r="33" spans="2:12">
      <c r="B33" s="14" t="s">
        <v>633</v>
      </c>
      <c r="C33" s="437"/>
      <c r="D33" s="437"/>
      <c r="E33" s="437"/>
      <c r="F33" s="437"/>
      <c r="G33" s="437"/>
      <c r="H33" s="437"/>
      <c r="I33" s="437"/>
      <c r="J33" s="437"/>
      <c r="K33" s="437"/>
      <c r="L33" s="437"/>
    </row>
    <row r="34" spans="2:12">
      <c r="B34" s="3" t="s">
        <v>3</v>
      </c>
      <c r="C34" s="437"/>
      <c r="D34" s="437"/>
      <c r="E34" s="437"/>
      <c r="F34" s="437"/>
      <c r="G34" s="437"/>
      <c r="H34" s="437"/>
      <c r="I34" s="437"/>
      <c r="J34" s="437"/>
      <c r="K34" s="437"/>
      <c r="L34" s="437"/>
    </row>
    <row r="35" spans="2:12" ht="16.5">
      <c r="B35" s="3" t="s">
        <v>42</v>
      </c>
      <c r="C35" s="437"/>
      <c r="D35" s="437"/>
      <c r="E35" s="437"/>
      <c r="F35" s="437"/>
      <c r="G35" s="437"/>
      <c r="H35" s="437"/>
      <c r="I35" s="437"/>
      <c r="J35" s="437"/>
      <c r="K35" s="437"/>
      <c r="L35" s="437"/>
    </row>
    <row r="36" spans="2:12">
      <c r="B36" s="434" t="s">
        <v>631</v>
      </c>
      <c r="C36" s="9"/>
      <c r="D36" s="9"/>
      <c r="E36" s="9"/>
      <c r="F36" s="9"/>
      <c r="G36" s="9"/>
      <c r="H36" s="9"/>
      <c r="I36" s="9"/>
      <c r="J36" s="9"/>
      <c r="K36" s="9"/>
      <c r="L36" s="9"/>
    </row>
    <row r="37" spans="2:12">
      <c r="B37" s="435" t="s">
        <v>632</v>
      </c>
      <c r="C37" s="6"/>
      <c r="D37" s="6"/>
      <c r="E37" s="6"/>
      <c r="F37" s="6"/>
      <c r="G37" s="6"/>
      <c r="H37" s="6"/>
      <c r="I37" s="6"/>
      <c r="J37" s="6"/>
      <c r="K37" s="6"/>
      <c r="L37" s="6"/>
    </row>
    <row r="38" spans="2:12" ht="16.149999999999999" customHeight="1">
      <c r="B38" s="12"/>
      <c r="C38" s="6"/>
      <c r="D38" s="6"/>
      <c r="E38" s="6"/>
      <c r="F38" s="6"/>
      <c r="G38" s="6"/>
      <c r="H38" s="6"/>
      <c r="I38" s="6"/>
      <c r="J38" s="6"/>
      <c r="K38" s="6"/>
      <c r="L38" s="6"/>
    </row>
    <row r="39" spans="2:12">
      <c r="B39" s="6"/>
      <c r="C39" s="6"/>
      <c r="D39" s="6"/>
      <c r="E39" s="6"/>
      <c r="F39" s="6"/>
      <c r="G39" s="6"/>
      <c r="H39" s="6"/>
      <c r="I39" s="6"/>
      <c r="J39" s="6"/>
      <c r="K39" s="6"/>
      <c r="L39" s="6"/>
    </row>
  </sheetData>
  <mergeCells count="14">
    <mergeCell ref="A1:B1"/>
    <mergeCell ref="F31:L31"/>
    <mergeCell ref="C28:C32"/>
    <mergeCell ref="B23:B32"/>
    <mergeCell ref="E21:L21"/>
    <mergeCell ref="D16:F16"/>
    <mergeCell ref="B4:C4"/>
    <mergeCell ref="B5:B7"/>
    <mergeCell ref="B8:B16"/>
    <mergeCell ref="C23:C25"/>
    <mergeCell ref="C26:C27"/>
    <mergeCell ref="B21:B22"/>
    <mergeCell ref="C21:D22"/>
    <mergeCell ref="D15:F15"/>
  </mergeCells>
  <phoneticPr fontId="24" type="noConversion"/>
  <pageMargins left="0.25" right="0.25" top="0.75" bottom="0.75" header="0.3" footer="0.3"/>
  <pageSetup paperSize="9" scale="8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6" tint="0.59999389629810485"/>
    <pageSetUpPr fitToPage="1"/>
  </sheetPr>
  <dimension ref="A1:E12"/>
  <sheetViews>
    <sheetView workbookViewId="0">
      <selection activeCell="A2" sqref="A2:E12"/>
    </sheetView>
  </sheetViews>
  <sheetFormatPr defaultColWidth="9" defaultRowHeight="19.5"/>
  <cols>
    <col min="1" max="1" width="7.25" style="418" customWidth="1"/>
    <col min="2" max="2" width="15.5" style="418" customWidth="1"/>
    <col min="3" max="3" width="46.5" style="418" customWidth="1"/>
    <col min="4" max="4" width="15.5" style="418" customWidth="1"/>
    <col min="5" max="5" width="83.875" style="226" customWidth="1"/>
    <col min="6" max="16384" width="9" style="109"/>
  </cols>
  <sheetData>
    <row r="1" spans="1:5">
      <c r="E1" s="225"/>
    </row>
    <row r="2" spans="1:5" ht="24" customHeight="1">
      <c r="A2" s="426" t="s">
        <v>697</v>
      </c>
      <c r="B2" s="427"/>
      <c r="C2" s="427"/>
    </row>
    <row r="3" spans="1:5" ht="24" customHeight="1">
      <c r="A3" s="421" t="s">
        <v>613</v>
      </c>
      <c r="B3" s="421" t="s">
        <v>614</v>
      </c>
      <c r="C3" s="612" t="s">
        <v>371</v>
      </c>
      <c r="D3" s="612"/>
      <c r="E3" s="612"/>
    </row>
    <row r="4" spans="1:5" ht="24" customHeight="1">
      <c r="A4" s="421">
        <v>1</v>
      </c>
      <c r="B4" s="885" t="str">
        <f>目錄!C31</f>
        <v>表D-1</v>
      </c>
      <c r="C4" s="890" t="str">
        <f>目錄!D31</f>
        <v>IFRS17下淨值比率及TIS資本適足率</v>
      </c>
      <c r="D4" s="457" t="str">
        <f>目錄!E31</f>
        <v>表D-1-1</v>
      </c>
      <c r="E4" s="540" t="str">
        <f>目錄!F31</f>
        <v>接軌日之IFRS17及TIS二制度清償能力評估(在地化情境)</v>
      </c>
    </row>
    <row r="5" spans="1:5" ht="24" customHeight="1">
      <c r="A5" s="421">
        <f>A4+1</f>
        <v>2</v>
      </c>
      <c r="B5" s="886"/>
      <c r="C5" s="891"/>
      <c r="D5" s="457" t="str">
        <f>目錄!E32</f>
        <v>表D-1-2</v>
      </c>
      <c r="E5" s="540" t="str">
        <f>目錄!F32</f>
        <v>接軌後之IFRS17及TIS二制度清償能力評估(在地化情境)</v>
      </c>
    </row>
    <row r="6" spans="1:5" ht="24" customHeight="1">
      <c r="A6" s="421">
        <f t="shared" ref="A6:A11" si="0">A5+1</f>
        <v>3</v>
      </c>
      <c r="B6" s="886"/>
      <c r="C6" s="891"/>
      <c r="D6" s="457" t="str">
        <f>目錄!E33</f>
        <v>表D-1-3</v>
      </c>
      <c r="E6" s="540" t="str">
        <f>目錄!F33</f>
        <v>預測未來各年度IFRS17下淨值比率及TIS資本適足率</v>
      </c>
    </row>
    <row r="7" spans="1:5" ht="24" customHeight="1">
      <c r="A7" s="421">
        <f t="shared" si="0"/>
        <v>4</v>
      </c>
      <c r="B7" s="887" t="str">
        <f>目錄!C34</f>
        <v>表D-2</v>
      </c>
      <c r="C7" s="890" t="str">
        <f>目錄!D34</f>
        <v>清償能力評估之量化分析</v>
      </c>
      <c r="D7" s="457" t="str">
        <f>目錄!E34</f>
        <v>表D-2-1</v>
      </c>
      <c r="E7" s="540" t="str">
        <f>目錄!F34</f>
        <v>IFRS17下保險服務結果-直接承保業務之CSM+RA釋出分析</v>
      </c>
    </row>
    <row r="8" spans="1:5" ht="24" customHeight="1">
      <c r="A8" s="421">
        <f t="shared" si="0"/>
        <v>5</v>
      </c>
      <c r="B8" s="888"/>
      <c r="C8" s="891"/>
      <c r="D8" s="457" t="str">
        <f>目錄!E35</f>
        <v>表D-2-2</v>
      </c>
      <c r="E8" s="540" t="str">
        <f>目錄!F35</f>
        <v>IFRS17下財務面評估結果之分析</v>
      </c>
    </row>
    <row r="9" spans="1:5" ht="24" customHeight="1">
      <c r="A9" s="421">
        <f t="shared" si="0"/>
        <v>6</v>
      </c>
      <c r="B9" s="888"/>
      <c r="C9" s="891"/>
      <c r="D9" s="457" t="str">
        <f>目錄!E36</f>
        <v>表D-2-3</v>
      </c>
      <c r="E9" s="540" t="str">
        <f>目錄!F36</f>
        <v>TIS淨資產過渡措施調整數之計算表</v>
      </c>
    </row>
    <row r="10" spans="1:5" ht="24" customHeight="1">
      <c r="A10" s="421">
        <f t="shared" si="0"/>
        <v>7</v>
      </c>
      <c r="B10" s="888"/>
      <c r="C10" s="891"/>
      <c r="D10" s="457" t="str">
        <f>目錄!E37</f>
        <v>表D-2-4</v>
      </c>
      <c r="E10" s="540" t="str">
        <f>目錄!F37</f>
        <v>接軌後TIS自有資本變動之分析</v>
      </c>
    </row>
    <row r="11" spans="1:5" ht="24" customHeight="1">
      <c r="A11" s="421">
        <f t="shared" si="0"/>
        <v>8</v>
      </c>
      <c r="B11" s="889"/>
      <c r="C11" s="892"/>
      <c r="D11" s="457" t="str">
        <f>目錄!E38</f>
        <v>表D-2-5</v>
      </c>
      <c r="E11" s="540" t="str">
        <f>目錄!F38</f>
        <v>TIS風險資本計算表</v>
      </c>
    </row>
    <row r="12" spans="1:5">
      <c r="A12" s="316" t="s">
        <v>1048</v>
      </c>
    </row>
  </sheetData>
  <mergeCells count="5">
    <mergeCell ref="B4:B6"/>
    <mergeCell ref="B7:B11"/>
    <mergeCell ref="C7:C11"/>
    <mergeCell ref="C3:E3"/>
    <mergeCell ref="C4:C6"/>
  </mergeCells>
  <phoneticPr fontId="24" type="noConversion"/>
  <pageMargins left="0.25" right="0.25" top="0.75" bottom="0.75" header="0.3" footer="0.3"/>
  <pageSetup paperSize="9" scale="8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77"/>
  <sheetViews>
    <sheetView zoomScale="70" zoomScaleNormal="70" workbookViewId="0">
      <selection sqref="A1:V77"/>
    </sheetView>
  </sheetViews>
  <sheetFormatPr defaultColWidth="8.875" defaultRowHeight="15.75"/>
  <cols>
    <col min="1" max="1" width="4.125" style="2" customWidth="1"/>
    <col min="2" max="2" width="9.625" style="2" customWidth="1"/>
    <col min="3" max="3" width="25" style="2" customWidth="1"/>
    <col min="4" max="4" width="27.5" style="2" customWidth="1"/>
    <col min="5" max="5" width="11.875" style="2" customWidth="1"/>
    <col min="6" max="6" width="17.125" style="2" customWidth="1"/>
    <col min="7" max="7" width="16.875" style="2" customWidth="1"/>
    <col min="8" max="9" width="11.25" style="2" customWidth="1"/>
    <col min="10" max="10" width="10.25" style="2" customWidth="1"/>
    <col min="11" max="22" width="6.5" style="2" customWidth="1"/>
    <col min="23" max="16384" width="8.875" style="2"/>
  </cols>
  <sheetData>
    <row r="1" spans="1:23" s="254" customFormat="1" ht="19.5">
      <c r="A1" s="246" t="s">
        <v>886</v>
      </c>
      <c r="C1" s="220" t="s">
        <v>1155</v>
      </c>
      <c r="N1" s="484"/>
      <c r="O1" s="484"/>
      <c r="P1" s="484"/>
    </row>
    <row r="2" spans="1:23">
      <c r="A2" s="41"/>
    </row>
    <row r="3" spans="1:23" s="44" customFormat="1" ht="16.5">
      <c r="A3" s="44" t="s">
        <v>147</v>
      </c>
      <c r="B3" s="44" t="s">
        <v>822</v>
      </c>
    </row>
    <row r="4" spans="1:23" ht="16.5" customHeight="1">
      <c r="A4" s="43"/>
      <c r="B4" s="446" t="s">
        <v>651</v>
      </c>
      <c r="C4" s="233"/>
      <c r="D4" s="233"/>
      <c r="E4" s="233"/>
      <c r="F4" s="233"/>
      <c r="G4" s="233"/>
      <c r="H4" s="233"/>
      <c r="I4" s="233"/>
      <c r="J4" s="233"/>
      <c r="K4" s="102"/>
      <c r="L4" s="102"/>
      <c r="M4" s="102"/>
      <c r="N4" s="102"/>
      <c r="O4" s="102"/>
      <c r="P4" s="102"/>
      <c r="Q4" s="102"/>
      <c r="R4" s="102"/>
      <c r="S4" s="102"/>
      <c r="T4" s="102"/>
      <c r="U4" s="102"/>
      <c r="V4" s="102"/>
    </row>
    <row r="5" spans="1:23" ht="16.5">
      <c r="B5" s="481" t="s">
        <v>148</v>
      </c>
      <c r="C5" s="2" t="s">
        <v>756</v>
      </c>
      <c r="F5" s="78"/>
      <c r="G5" s="78"/>
      <c r="H5" s="78"/>
      <c r="I5" s="78"/>
      <c r="J5" s="78"/>
      <c r="K5" s="78"/>
      <c r="L5" s="78"/>
      <c r="M5" s="78"/>
      <c r="V5" s="439" t="s">
        <v>635</v>
      </c>
    </row>
    <row r="6" spans="1:23" ht="16.149999999999999" customHeight="1">
      <c r="B6" s="481"/>
      <c r="C6" s="45"/>
      <c r="D6" s="46"/>
      <c r="E6" s="79" t="s">
        <v>149</v>
      </c>
      <c r="F6" s="80" t="s">
        <v>757</v>
      </c>
      <c r="G6" s="80" t="s">
        <v>157</v>
      </c>
      <c r="H6" s="47" t="s">
        <v>195</v>
      </c>
      <c r="I6" s="47" t="s">
        <v>882</v>
      </c>
      <c r="J6" s="47" t="s">
        <v>883</v>
      </c>
      <c r="K6" s="47" t="s">
        <v>98</v>
      </c>
      <c r="L6" s="47" t="s">
        <v>99</v>
      </c>
      <c r="M6" s="47" t="s">
        <v>55</v>
      </c>
      <c r="N6" s="47" t="s">
        <v>56</v>
      </c>
      <c r="O6" s="47" t="s">
        <v>57</v>
      </c>
      <c r="P6" s="47" t="s">
        <v>58</v>
      </c>
      <c r="Q6" s="47" t="s">
        <v>59</v>
      </c>
      <c r="R6" s="47" t="s">
        <v>60</v>
      </c>
      <c r="S6" s="47" t="s">
        <v>61</v>
      </c>
      <c r="T6" s="47" t="s">
        <v>62</v>
      </c>
      <c r="U6" s="47" t="s">
        <v>63</v>
      </c>
      <c r="V6" s="47" t="s">
        <v>64</v>
      </c>
    </row>
    <row r="7" spans="1:23" ht="16.149999999999999" customHeight="1">
      <c r="B7" s="481"/>
      <c r="C7" s="912" t="s">
        <v>758</v>
      </c>
      <c r="D7" s="912"/>
      <c r="E7" s="49"/>
      <c r="F7" s="49"/>
      <c r="G7" s="49"/>
      <c r="H7" s="50"/>
      <c r="I7" s="50"/>
      <c r="J7" s="50"/>
      <c r="K7" s="50"/>
      <c r="L7" s="50"/>
      <c r="M7" s="50"/>
      <c r="N7" s="50"/>
      <c r="O7" s="50"/>
      <c r="P7" s="50"/>
      <c r="Q7" s="50"/>
      <c r="R7" s="50"/>
      <c r="S7" s="50"/>
      <c r="T7" s="50"/>
      <c r="U7" s="50"/>
      <c r="V7" s="50"/>
    </row>
    <row r="8" spans="1:23" ht="16.149999999999999" customHeight="1">
      <c r="B8" s="481"/>
      <c r="C8" s="859" t="s">
        <v>819</v>
      </c>
      <c r="D8" s="861"/>
      <c r="E8" s="49"/>
      <c r="F8" s="49"/>
      <c r="G8" s="49"/>
      <c r="H8" s="50"/>
      <c r="I8" s="50"/>
      <c r="J8" s="50"/>
      <c r="K8" s="50"/>
      <c r="L8" s="50"/>
      <c r="M8" s="50"/>
      <c r="N8" s="50"/>
      <c r="O8" s="50"/>
      <c r="P8" s="50"/>
      <c r="Q8" s="50"/>
      <c r="R8" s="50"/>
      <c r="S8" s="50"/>
      <c r="T8" s="50"/>
      <c r="U8" s="50"/>
      <c r="V8" s="50"/>
    </row>
    <row r="9" spans="1:23" ht="16.149999999999999" customHeight="1">
      <c r="B9" s="481"/>
      <c r="C9" s="912" t="s">
        <v>150</v>
      </c>
      <c r="D9" s="912"/>
      <c r="E9" s="48"/>
      <c r="F9" s="48"/>
      <c r="G9" s="49"/>
      <c r="H9" s="49"/>
      <c r="I9" s="49"/>
      <c r="J9" s="49"/>
      <c r="K9" s="49"/>
      <c r="L9" s="49"/>
      <c r="M9" s="49"/>
      <c r="N9" s="49"/>
      <c r="O9" s="49"/>
      <c r="P9" s="49"/>
      <c r="Q9" s="49"/>
      <c r="R9" s="49"/>
      <c r="S9" s="49"/>
      <c r="T9" s="49"/>
      <c r="U9" s="49"/>
      <c r="V9" s="49"/>
    </row>
    <row r="10" spans="1:23" ht="16.149999999999999" customHeight="1">
      <c r="B10" s="481"/>
      <c r="C10" s="916" t="s">
        <v>115</v>
      </c>
      <c r="D10" s="438" t="s">
        <v>634</v>
      </c>
      <c r="E10" s="48"/>
      <c r="F10" s="48"/>
      <c r="G10" s="81"/>
      <c r="H10" s="49"/>
      <c r="I10" s="49"/>
      <c r="J10" s="49"/>
      <c r="K10" s="49"/>
      <c r="L10" s="49"/>
      <c r="M10" s="49"/>
      <c r="N10" s="49"/>
      <c r="O10" s="49"/>
      <c r="P10" s="49"/>
      <c r="Q10" s="49"/>
      <c r="R10" s="49"/>
      <c r="S10" s="49"/>
      <c r="T10" s="49"/>
      <c r="U10" s="49"/>
      <c r="V10" s="49"/>
    </row>
    <row r="11" spans="1:23" ht="16.149999999999999" customHeight="1">
      <c r="B11" s="481"/>
      <c r="C11" s="917"/>
      <c r="D11" s="107" t="s">
        <v>151</v>
      </c>
      <c r="E11" s="48"/>
      <c r="F11" s="48"/>
      <c r="G11" s="81"/>
      <c r="H11" s="49"/>
      <c r="I11" s="49"/>
      <c r="J11" s="49"/>
      <c r="K11" s="49"/>
      <c r="L11" s="49"/>
      <c r="M11" s="49"/>
      <c r="N11" s="49"/>
      <c r="O11" s="49"/>
      <c r="P11" s="49"/>
      <c r="Q11" s="49"/>
      <c r="R11" s="49"/>
      <c r="S11" s="49"/>
      <c r="T11" s="49"/>
      <c r="U11" s="49"/>
      <c r="V11" s="49"/>
    </row>
    <row r="12" spans="1:23" ht="16.149999999999999" customHeight="1">
      <c r="B12" s="481"/>
      <c r="C12" s="917"/>
      <c r="D12" s="480" t="s">
        <v>152</v>
      </c>
      <c r="E12" s="48"/>
      <c r="F12" s="48"/>
      <c r="G12" s="49"/>
      <c r="H12" s="49"/>
      <c r="I12" s="49"/>
      <c r="J12" s="49"/>
      <c r="K12" s="49"/>
      <c r="L12" s="49"/>
      <c r="M12" s="49"/>
      <c r="N12" s="49"/>
      <c r="O12" s="49"/>
      <c r="P12" s="49"/>
      <c r="Q12" s="49"/>
      <c r="R12" s="49"/>
      <c r="S12" s="49"/>
      <c r="T12" s="49"/>
      <c r="U12" s="49"/>
      <c r="V12" s="49"/>
    </row>
    <row r="13" spans="1:23" ht="16.149999999999999" customHeight="1">
      <c r="B13" s="481"/>
      <c r="C13" s="918"/>
      <c r="D13" s="107" t="s">
        <v>759</v>
      </c>
      <c r="E13" s="48"/>
      <c r="F13" s="48"/>
      <c r="G13" s="49"/>
      <c r="H13" s="49"/>
      <c r="I13" s="49"/>
      <c r="J13" s="49"/>
      <c r="K13" s="49"/>
      <c r="L13" s="49"/>
      <c r="M13" s="49"/>
      <c r="N13" s="49"/>
      <c r="O13" s="49"/>
      <c r="P13" s="49"/>
      <c r="Q13" s="49"/>
      <c r="R13" s="49"/>
      <c r="S13" s="49"/>
      <c r="T13" s="49"/>
      <c r="U13" s="49"/>
      <c r="V13" s="49"/>
    </row>
    <row r="14" spans="1:23" s="42" customFormat="1" ht="16.5">
      <c r="B14" s="481"/>
      <c r="C14" s="585" t="s">
        <v>1149</v>
      </c>
      <c r="D14" s="2"/>
      <c r="E14" s="2"/>
      <c r="F14" s="2"/>
      <c r="G14" s="51"/>
      <c r="H14" s="51"/>
      <c r="I14" s="51"/>
      <c r="J14" s="51"/>
      <c r="K14" s="68"/>
      <c r="L14" s="68"/>
      <c r="M14" s="68"/>
      <c r="N14" s="68"/>
      <c r="O14" s="68"/>
      <c r="P14" s="68"/>
      <c r="Q14" s="68"/>
      <c r="R14" s="68"/>
      <c r="S14" s="68"/>
      <c r="T14" s="68"/>
      <c r="U14" s="68"/>
      <c r="V14" s="68"/>
      <c r="W14" s="68"/>
    </row>
    <row r="15" spans="1:23" ht="16.5">
      <c r="B15" s="481" t="s">
        <v>153</v>
      </c>
      <c r="C15" s="7" t="s">
        <v>785</v>
      </c>
      <c r="G15" s="51"/>
      <c r="H15" s="51"/>
      <c r="I15" s="51"/>
      <c r="J15" s="51"/>
      <c r="K15" s="51"/>
      <c r="L15" s="51"/>
      <c r="M15" s="51"/>
      <c r="N15" s="51"/>
      <c r="O15" s="51"/>
      <c r="P15" s="51"/>
      <c r="Q15" s="51"/>
      <c r="R15" s="51"/>
      <c r="S15" s="51"/>
      <c r="T15" s="51"/>
      <c r="U15" s="51"/>
      <c r="V15" s="51"/>
      <c r="W15" s="51"/>
    </row>
    <row r="16" spans="1:23" ht="16.5">
      <c r="B16" s="481"/>
      <c r="C16" s="440" t="s">
        <v>636</v>
      </c>
      <c r="D16" s="919" t="s">
        <v>760</v>
      </c>
      <c r="E16" s="919"/>
      <c r="F16" s="51"/>
      <c r="G16" s="51"/>
      <c r="H16" s="51"/>
      <c r="I16" s="51"/>
      <c r="J16" s="51"/>
      <c r="K16" s="51"/>
      <c r="L16" s="51"/>
      <c r="M16" s="51"/>
      <c r="N16" s="51"/>
      <c r="O16" s="51"/>
      <c r="P16" s="51"/>
      <c r="Q16" s="51"/>
      <c r="R16" s="51"/>
      <c r="S16" s="51"/>
      <c r="T16" s="51"/>
      <c r="U16" s="51"/>
      <c r="V16" s="51"/>
    </row>
    <row r="17" spans="1:23" ht="19.5" customHeight="1">
      <c r="B17" s="481"/>
      <c r="C17" s="477" t="s">
        <v>761</v>
      </c>
      <c r="D17" s="920"/>
      <c r="E17" s="920"/>
      <c r="F17" s="51"/>
      <c r="G17" s="51"/>
      <c r="H17" s="51"/>
      <c r="I17" s="51"/>
      <c r="J17" s="51"/>
      <c r="K17" s="51"/>
      <c r="L17" s="51"/>
      <c r="M17" s="51"/>
      <c r="N17" s="51"/>
      <c r="O17" s="51"/>
      <c r="P17" s="51"/>
      <c r="Q17" s="51"/>
      <c r="R17" s="51"/>
      <c r="S17" s="51"/>
      <c r="T17" s="51"/>
      <c r="U17" s="51"/>
      <c r="V17" s="51"/>
    </row>
    <row r="18" spans="1:23" ht="16.5">
      <c r="B18" s="481"/>
      <c r="C18" s="441" t="s">
        <v>637</v>
      </c>
      <c r="D18" s="476"/>
      <c r="E18" s="476"/>
      <c r="F18" s="476"/>
      <c r="G18" s="51"/>
      <c r="H18" s="51"/>
      <c r="I18" s="51"/>
      <c r="J18" s="51"/>
      <c r="K18" s="51"/>
      <c r="L18" s="51"/>
      <c r="M18" s="51"/>
      <c r="N18" s="51"/>
      <c r="O18" s="51"/>
      <c r="P18" s="51"/>
      <c r="Q18" s="51"/>
      <c r="R18" s="51"/>
      <c r="S18" s="51"/>
      <c r="T18" s="51"/>
      <c r="U18" s="51"/>
      <c r="V18" s="51"/>
      <c r="W18" s="51"/>
    </row>
    <row r="19" spans="1:23" ht="16.5">
      <c r="B19" s="481" t="s">
        <v>154</v>
      </c>
      <c r="C19" s="2" t="s">
        <v>762</v>
      </c>
    </row>
    <row r="20" spans="1:23" ht="44.25" customHeight="1">
      <c r="C20" s="82" t="s">
        <v>155</v>
      </c>
      <c r="D20" s="83"/>
      <c r="E20" s="488" t="s">
        <v>824</v>
      </c>
      <c r="F20" s="489" t="s">
        <v>825</v>
      </c>
      <c r="G20" s="490" t="s">
        <v>823</v>
      </c>
    </row>
    <row r="21" spans="1:23" ht="16.149999999999999" customHeight="1">
      <c r="C21" s="82" t="s">
        <v>821</v>
      </c>
      <c r="D21" s="77"/>
      <c r="E21" s="75"/>
      <c r="F21" s="84"/>
      <c r="G21" s="447"/>
    </row>
    <row r="22" spans="1:23" ht="16.149999999999999" customHeight="1">
      <c r="C22" s="921" t="s">
        <v>763</v>
      </c>
      <c r="D22" s="85" t="s">
        <v>764</v>
      </c>
      <c r="E22" s="75"/>
      <c r="F22" s="84"/>
      <c r="G22" s="447"/>
    </row>
    <row r="23" spans="1:23" ht="16.149999999999999" customHeight="1">
      <c r="C23" s="922"/>
      <c r="D23" s="85" t="s">
        <v>765</v>
      </c>
      <c r="E23" s="75"/>
      <c r="F23" s="84"/>
      <c r="G23" s="447"/>
    </row>
    <row r="24" spans="1:23" ht="16.149999999999999" customHeight="1">
      <c r="C24" s="922"/>
      <c r="D24" s="85" t="s">
        <v>156</v>
      </c>
      <c r="E24" s="75"/>
      <c r="F24" s="84"/>
      <c r="G24" s="447"/>
    </row>
    <row r="25" spans="1:23" ht="16.149999999999999" customHeight="1">
      <c r="C25" s="922"/>
      <c r="D25" s="85" t="s">
        <v>766</v>
      </c>
      <c r="E25" s="75"/>
      <c r="F25" s="84"/>
      <c r="G25" s="447"/>
    </row>
    <row r="26" spans="1:23" ht="16.149999999999999" customHeight="1">
      <c r="C26" s="923"/>
      <c r="D26" s="85" t="s">
        <v>767</v>
      </c>
      <c r="E26" s="75"/>
      <c r="F26" s="84"/>
      <c r="G26" s="447"/>
    </row>
    <row r="27" spans="1:23" ht="16.149999999999999" customHeight="1">
      <c r="C27" s="82" t="s">
        <v>820</v>
      </c>
      <c r="D27" s="77"/>
      <c r="E27" s="75"/>
      <c r="F27" s="447"/>
      <c r="G27" s="84"/>
    </row>
    <row r="28" spans="1:23" ht="16.5">
      <c r="A28" s="41"/>
      <c r="B28" s="502" t="s">
        <v>77</v>
      </c>
      <c r="C28" s="73" t="s">
        <v>638</v>
      </c>
      <c r="D28" s="73"/>
      <c r="E28" s="73"/>
      <c r="F28" s="73"/>
      <c r="G28" s="73"/>
      <c r="H28" s="73"/>
      <c r="I28" s="73"/>
      <c r="J28" s="73"/>
    </row>
    <row r="29" spans="1:23" ht="16.149999999999999" customHeight="1">
      <c r="A29" s="41"/>
      <c r="B29" s="73"/>
      <c r="C29" s="914"/>
      <c r="D29" s="915"/>
      <c r="E29" s="79" t="s">
        <v>149</v>
      </c>
      <c r="F29" s="79" t="s">
        <v>757</v>
      </c>
      <c r="G29" s="79" t="s">
        <v>157</v>
      </c>
      <c r="H29" s="79" t="s">
        <v>639</v>
      </c>
      <c r="I29" s="79" t="s">
        <v>884</v>
      </c>
      <c r="J29" s="79" t="s">
        <v>885</v>
      </c>
      <c r="K29" s="79" t="s">
        <v>640</v>
      </c>
      <c r="L29" s="79" t="s">
        <v>641</v>
      </c>
      <c r="M29" s="79" t="s">
        <v>136</v>
      </c>
      <c r="N29" s="79" t="s">
        <v>137</v>
      </c>
      <c r="O29" s="79" t="s">
        <v>138</v>
      </c>
      <c r="P29" s="79" t="s">
        <v>139</v>
      </c>
      <c r="Q29" s="79" t="s">
        <v>140</v>
      </c>
      <c r="R29" s="79" t="s">
        <v>141</v>
      </c>
      <c r="S29" s="79" t="s">
        <v>142</v>
      </c>
      <c r="T29" s="79" t="s">
        <v>143</v>
      </c>
      <c r="U29" s="79" t="s">
        <v>144</v>
      </c>
      <c r="V29" s="79" t="s">
        <v>145</v>
      </c>
    </row>
    <row r="30" spans="1:23" ht="16.149999999999999" customHeight="1">
      <c r="A30" s="41"/>
      <c r="B30" s="73"/>
      <c r="C30" s="913" t="s">
        <v>642</v>
      </c>
      <c r="D30" s="913"/>
      <c r="E30" s="74"/>
      <c r="F30" s="74"/>
      <c r="G30" s="74"/>
      <c r="H30" s="442"/>
      <c r="I30" s="442"/>
      <c r="J30" s="442"/>
      <c r="K30" s="442"/>
      <c r="L30" s="442"/>
      <c r="M30" s="442"/>
      <c r="N30" s="442"/>
      <c r="O30" s="442"/>
      <c r="P30" s="442"/>
      <c r="Q30" s="442"/>
      <c r="R30" s="442"/>
      <c r="S30" s="442"/>
      <c r="T30" s="442"/>
      <c r="U30" s="442"/>
      <c r="V30" s="442"/>
      <c r="W30" s="443"/>
    </row>
    <row r="31" spans="1:23">
      <c r="A31" s="41"/>
    </row>
    <row r="32" spans="1:23" ht="15.75" customHeight="1">
      <c r="A32" s="53" t="s">
        <v>158</v>
      </c>
      <c r="B32" s="53" t="s">
        <v>783</v>
      </c>
      <c r="C32" s="53"/>
      <c r="D32" s="52"/>
    </row>
    <row r="33" spans="1:16" ht="15.75" customHeight="1">
      <c r="A33" s="52"/>
      <c r="B33" s="503" t="s">
        <v>48</v>
      </c>
      <c r="C33" s="91" t="s">
        <v>159</v>
      </c>
      <c r="D33" s="53"/>
      <c r="E33" s="444"/>
      <c r="F33" s="444"/>
      <c r="G33" s="444"/>
      <c r="H33" s="444"/>
      <c r="I33" s="52"/>
      <c r="J33" s="52"/>
      <c r="K33" s="52"/>
      <c r="L33" s="52"/>
      <c r="M33" s="52"/>
      <c r="N33" s="925"/>
      <c r="O33" s="925"/>
      <c r="P33" s="925"/>
    </row>
    <row r="34" spans="1:16" ht="40.5" customHeight="1">
      <c r="C34" s="827"/>
      <c r="D34" s="827"/>
      <c r="E34" s="227" t="s">
        <v>643</v>
      </c>
      <c r="F34" s="227" t="s">
        <v>644</v>
      </c>
      <c r="G34" s="227" t="s">
        <v>645</v>
      </c>
      <c r="H34" s="227" t="s">
        <v>11</v>
      </c>
      <c r="I34" s="54"/>
      <c r="J34" s="54"/>
      <c r="K34" s="54"/>
      <c r="L34" s="54"/>
      <c r="M34" s="54"/>
      <c r="N34" s="909"/>
      <c r="O34" s="909"/>
      <c r="P34" s="909"/>
    </row>
    <row r="35" spans="1:16">
      <c r="C35" s="904" t="s">
        <v>768</v>
      </c>
      <c r="D35" s="904"/>
      <c r="E35" s="92"/>
      <c r="F35" s="92"/>
      <c r="G35" s="92"/>
      <c r="H35" s="86">
        <f>SUM(E35:G35)</f>
        <v>0</v>
      </c>
      <c r="I35" s="54"/>
      <c r="J35" s="54"/>
      <c r="K35" s="54"/>
      <c r="L35" s="54"/>
      <c r="M35" s="54"/>
      <c r="N35" s="924"/>
      <c r="O35" s="924"/>
      <c r="P35" s="924"/>
    </row>
    <row r="36" spans="1:16" ht="17.45" customHeight="1">
      <c r="C36" s="926" t="s">
        <v>1043</v>
      </c>
      <c r="D36" s="927"/>
      <c r="E36" s="92"/>
      <c r="F36" s="448"/>
      <c r="G36" s="448"/>
      <c r="H36" s="86">
        <f>E36</f>
        <v>0</v>
      </c>
      <c r="I36" s="54"/>
      <c r="J36" s="54"/>
      <c r="K36" s="54"/>
      <c r="L36" s="54"/>
      <c r="M36" s="54"/>
      <c r="N36" s="909"/>
      <c r="O36" s="909"/>
      <c r="P36" s="909"/>
    </row>
    <row r="37" spans="1:16">
      <c r="C37" s="904" t="s">
        <v>132</v>
      </c>
      <c r="D37" s="904"/>
      <c r="E37" s="92"/>
      <c r="F37" s="448"/>
      <c r="G37" s="448"/>
      <c r="H37" s="86">
        <f>E37</f>
        <v>0</v>
      </c>
      <c r="I37" s="54"/>
      <c r="J37" s="54"/>
      <c r="K37" s="54"/>
      <c r="L37" s="54"/>
      <c r="M37" s="54"/>
      <c r="N37" s="909"/>
      <c r="O37" s="909"/>
      <c r="P37" s="909"/>
    </row>
    <row r="38" spans="1:16">
      <c r="C38" s="904" t="s">
        <v>116</v>
      </c>
      <c r="D38" s="904"/>
      <c r="E38" s="92"/>
      <c r="F38" s="448"/>
      <c r="G38" s="448"/>
      <c r="H38" s="86">
        <f>E38</f>
        <v>0</v>
      </c>
      <c r="I38" s="54"/>
      <c r="J38" s="54"/>
      <c r="K38" s="54"/>
      <c r="L38" s="54"/>
      <c r="M38" s="54"/>
      <c r="N38" s="909"/>
      <c r="O38" s="909"/>
      <c r="P38" s="909"/>
    </row>
    <row r="39" spans="1:16" ht="15.75" customHeight="1">
      <c r="C39" s="904" t="s">
        <v>646</v>
      </c>
      <c r="D39" s="904"/>
      <c r="E39" s="92"/>
      <c r="F39" s="92"/>
      <c r="G39" s="448"/>
      <c r="H39" s="86">
        <f>SUM(E39:F39)</f>
        <v>0</v>
      </c>
      <c r="I39" s="54"/>
      <c r="J39" s="54"/>
      <c r="K39" s="54"/>
      <c r="L39" s="54"/>
      <c r="M39" s="54"/>
      <c r="N39" s="909"/>
      <c r="O39" s="909"/>
      <c r="P39" s="909"/>
    </row>
    <row r="40" spans="1:16" ht="15.75" customHeight="1">
      <c r="C40" s="904" t="s">
        <v>117</v>
      </c>
      <c r="D40" s="904"/>
      <c r="E40" s="92"/>
      <c r="F40" s="92"/>
      <c r="G40" s="92"/>
      <c r="H40" s="86">
        <f>SUM(E40:G40)</f>
        <v>0</v>
      </c>
      <c r="I40" s="54"/>
      <c r="J40" s="54"/>
      <c r="K40" s="54"/>
      <c r="L40" s="54"/>
      <c r="M40" s="54"/>
      <c r="N40" s="54"/>
      <c r="O40" s="54"/>
      <c r="P40" s="54"/>
    </row>
    <row r="41" spans="1:16" ht="29.25" customHeight="1">
      <c r="C41" s="2" t="s">
        <v>647</v>
      </c>
      <c r="D41" s="478"/>
      <c r="E41" s="54"/>
      <c r="F41" s="54"/>
      <c r="G41" s="54"/>
      <c r="H41" s="54"/>
      <c r="I41" s="54"/>
      <c r="J41" s="54"/>
      <c r="K41" s="54"/>
      <c r="L41" s="54"/>
      <c r="M41" s="54"/>
      <c r="N41" s="54"/>
      <c r="O41" s="54"/>
      <c r="P41" s="54"/>
    </row>
    <row r="42" spans="1:16" ht="49.5" customHeight="1">
      <c r="C42" s="910" t="s">
        <v>648</v>
      </c>
      <c r="D42" s="911"/>
      <c r="E42" s="911"/>
      <c r="F42" s="911"/>
      <c r="G42" s="911"/>
      <c r="H42" s="911"/>
      <c r="I42" s="911"/>
      <c r="J42" s="87"/>
      <c r="K42" s="87"/>
      <c r="L42" s="87"/>
      <c r="M42" s="87"/>
      <c r="N42" s="87"/>
      <c r="O42" s="87"/>
      <c r="P42" s="87"/>
    </row>
    <row r="43" spans="1:16" ht="15.75" customHeight="1">
      <c r="B43" s="504" t="s">
        <v>75</v>
      </c>
      <c r="C43" s="91" t="s">
        <v>769</v>
      </c>
      <c r="E43" s="445"/>
      <c r="F43" s="476"/>
    </row>
    <row r="44" spans="1:16" ht="16.149999999999999" customHeight="1">
      <c r="C44" s="904" t="s">
        <v>134</v>
      </c>
      <c r="D44" s="904"/>
      <c r="E44" s="88"/>
      <c r="F44" s="55"/>
      <c r="G44" s="55"/>
      <c r="L44" s="90"/>
      <c r="M44" s="90"/>
      <c r="N44" s="90"/>
    </row>
    <row r="45" spans="1:16" ht="16.149999999999999" customHeight="1">
      <c r="C45" s="904" t="s">
        <v>118</v>
      </c>
      <c r="D45" s="904"/>
      <c r="E45" s="88"/>
      <c r="F45" s="55"/>
      <c r="G45" s="55"/>
      <c r="H45" s="58"/>
      <c r="L45" s="90"/>
      <c r="M45" s="90"/>
      <c r="N45" s="90"/>
    </row>
    <row r="46" spans="1:16" ht="16.149999999999999" customHeight="1">
      <c r="C46" s="904" t="s">
        <v>119</v>
      </c>
      <c r="D46" s="904"/>
      <c r="E46" s="88"/>
      <c r="F46" s="55"/>
      <c r="G46" s="55"/>
      <c r="H46" s="58"/>
      <c r="L46" s="90"/>
      <c r="M46" s="90"/>
      <c r="N46" s="90"/>
    </row>
    <row r="47" spans="1:16" ht="16.149999999999999" customHeight="1">
      <c r="C47" s="904" t="s">
        <v>770</v>
      </c>
      <c r="D47" s="904"/>
      <c r="E47" s="88"/>
      <c r="F47" s="55"/>
      <c r="G47" s="55"/>
      <c r="L47" s="90"/>
      <c r="M47" s="90"/>
      <c r="N47" s="90"/>
    </row>
    <row r="48" spans="1:16" ht="16.149999999999999" customHeight="1">
      <c r="C48" s="904" t="s">
        <v>120</v>
      </c>
      <c r="D48" s="904"/>
      <c r="E48" s="88"/>
      <c r="F48" s="55"/>
      <c r="G48" s="55"/>
      <c r="L48" s="90"/>
      <c r="M48" s="90"/>
      <c r="N48" s="90"/>
    </row>
    <row r="49" spans="1:17" ht="16.149999999999999" customHeight="1">
      <c r="C49" s="904" t="s">
        <v>121</v>
      </c>
      <c r="D49" s="904"/>
      <c r="E49" s="88"/>
      <c r="F49" s="55"/>
      <c r="G49" s="55"/>
      <c r="L49" s="90"/>
      <c r="M49" s="90"/>
      <c r="N49" s="90"/>
    </row>
    <row r="50" spans="1:17" ht="16.149999999999999" customHeight="1">
      <c r="C50" s="905" t="s">
        <v>122</v>
      </c>
      <c r="D50" s="905"/>
      <c r="E50" s="449">
        <f>E44+E45+E46+E48+E49</f>
        <v>0</v>
      </c>
      <c r="F50" s="55"/>
      <c r="G50" s="55"/>
      <c r="L50" s="90"/>
      <c r="M50" s="90"/>
      <c r="N50" s="90"/>
    </row>
    <row r="51" spans="1:17" ht="16.149999999999999" customHeight="1">
      <c r="C51" s="904" t="s">
        <v>771</v>
      </c>
      <c r="D51" s="904"/>
      <c r="E51" s="74"/>
      <c r="L51" s="90"/>
      <c r="M51" s="90"/>
      <c r="N51" s="90"/>
    </row>
    <row r="52" spans="1:17" ht="16.149999999999999" customHeight="1">
      <c r="C52" s="904" t="s">
        <v>652</v>
      </c>
      <c r="D52" s="904"/>
      <c r="E52" s="89"/>
      <c r="F52" s="52"/>
      <c r="L52" s="90"/>
      <c r="M52" s="90"/>
      <c r="N52" s="90"/>
    </row>
    <row r="53" spans="1:17" ht="16.149999999999999" customHeight="1">
      <c r="C53" s="905" t="s">
        <v>653</v>
      </c>
      <c r="D53" s="905"/>
      <c r="E53" s="450">
        <f>MAX(E51*(3%-E52),0)</f>
        <v>0</v>
      </c>
      <c r="F53" s="52"/>
      <c r="L53" s="90"/>
      <c r="M53" s="90"/>
      <c r="N53" s="90"/>
    </row>
    <row r="54" spans="1:17" ht="15.75" customHeight="1">
      <c r="C54" s="2" t="s">
        <v>133</v>
      </c>
      <c r="D54" s="478"/>
      <c r="E54" s="52"/>
      <c r="F54" s="52"/>
    </row>
    <row r="55" spans="1:17" ht="15.75" customHeight="1">
      <c r="D55" s="478"/>
      <c r="E55" s="52"/>
      <c r="F55" s="52"/>
    </row>
    <row r="56" spans="1:17" ht="15.75" customHeight="1">
      <c r="A56" s="53" t="s">
        <v>753</v>
      </c>
      <c r="B56" s="2" t="s">
        <v>826</v>
      </c>
      <c r="E56" s="481"/>
    </row>
    <row r="57" spans="1:17" ht="44.25" customHeight="1">
      <c r="B57" s="906"/>
      <c r="C57" s="906"/>
      <c r="D57" s="906"/>
      <c r="E57" s="906"/>
      <c r="F57" s="906"/>
      <c r="G57" s="94" t="s">
        <v>649</v>
      </c>
      <c r="H57" s="94" t="s">
        <v>650</v>
      </c>
      <c r="I57" s="541" t="s">
        <v>749</v>
      </c>
      <c r="J57" s="1"/>
      <c r="K57" s="907"/>
      <c r="L57" s="907"/>
      <c r="M57" s="907"/>
      <c r="N57" s="907"/>
      <c r="O57" s="95"/>
    </row>
    <row r="58" spans="1:17" ht="16.149999999999999" customHeight="1">
      <c r="B58" s="893" t="s">
        <v>786</v>
      </c>
      <c r="C58" s="893"/>
      <c r="D58" s="893"/>
      <c r="E58" s="893"/>
      <c r="F58" s="893"/>
      <c r="G58" s="96"/>
      <c r="H58" s="96"/>
      <c r="I58" s="451"/>
      <c r="J58" s="1"/>
      <c r="K58" s="902"/>
      <c r="L58" s="902"/>
      <c r="M58" s="902"/>
      <c r="N58" s="902"/>
      <c r="O58" s="97"/>
      <c r="Q58" s="476"/>
    </row>
    <row r="59" spans="1:17" ht="16.149999999999999" customHeight="1">
      <c r="B59" s="893" t="s">
        <v>787</v>
      </c>
      <c r="C59" s="893"/>
      <c r="D59" s="893"/>
      <c r="E59" s="893"/>
      <c r="F59" s="893"/>
      <c r="G59" s="96"/>
      <c r="H59" s="96"/>
      <c r="I59" s="451"/>
      <c r="J59" s="1"/>
      <c r="K59" s="902"/>
      <c r="L59" s="902"/>
      <c r="M59" s="902"/>
      <c r="N59" s="902"/>
      <c r="O59" s="97"/>
      <c r="Q59" s="57"/>
    </row>
    <row r="60" spans="1:17" ht="16.149999999999999" customHeight="1">
      <c r="B60" s="895" t="s">
        <v>772</v>
      </c>
      <c r="C60" s="895"/>
      <c r="D60" s="897" t="s">
        <v>773</v>
      </c>
      <c r="E60" s="895" t="s">
        <v>774</v>
      </c>
      <c r="F60" s="895"/>
      <c r="G60" s="96"/>
      <c r="H60" s="96"/>
      <c r="I60" s="451"/>
      <c r="J60" s="1"/>
      <c r="K60" s="902"/>
      <c r="L60" s="902"/>
      <c r="M60" s="896"/>
      <c r="N60" s="896"/>
      <c r="O60" s="97"/>
      <c r="Q60" s="57"/>
    </row>
    <row r="61" spans="1:17" ht="16.149999999999999" customHeight="1">
      <c r="B61" s="895"/>
      <c r="C61" s="895"/>
      <c r="D61" s="908"/>
      <c r="E61" s="895" t="s">
        <v>775</v>
      </c>
      <c r="F61" s="895"/>
      <c r="G61" s="96"/>
      <c r="H61" s="96"/>
      <c r="I61" s="451"/>
      <c r="J61" s="1"/>
      <c r="K61" s="902"/>
      <c r="L61" s="902"/>
      <c r="M61" s="896"/>
      <c r="N61" s="896"/>
      <c r="O61" s="97"/>
      <c r="Q61" s="57"/>
    </row>
    <row r="62" spans="1:17" ht="16.149999999999999" customHeight="1">
      <c r="B62" s="895"/>
      <c r="C62" s="895"/>
      <c r="D62" s="908"/>
      <c r="E62" s="895" t="s">
        <v>776</v>
      </c>
      <c r="F62" s="895"/>
      <c r="G62" s="96"/>
      <c r="H62" s="96"/>
      <c r="I62" s="451"/>
      <c r="J62" s="1"/>
      <c r="K62" s="902"/>
      <c r="L62" s="902"/>
      <c r="M62" s="896"/>
      <c r="N62" s="896"/>
      <c r="O62" s="97"/>
      <c r="Q62" s="57"/>
    </row>
    <row r="63" spans="1:17" ht="16.149999999999999" customHeight="1">
      <c r="B63" s="895"/>
      <c r="C63" s="895"/>
      <c r="D63" s="897" t="s">
        <v>160</v>
      </c>
      <c r="E63" s="895" t="s">
        <v>161</v>
      </c>
      <c r="F63" s="895"/>
      <c r="G63" s="96"/>
      <c r="H63" s="96"/>
      <c r="I63" s="451"/>
      <c r="J63" s="1"/>
      <c r="K63" s="898"/>
      <c r="L63" s="898"/>
      <c r="M63" s="896"/>
      <c r="N63" s="896"/>
      <c r="O63" s="97"/>
      <c r="Q63" s="57"/>
    </row>
    <row r="64" spans="1:17" ht="16.149999999999999" customHeight="1">
      <c r="B64" s="895"/>
      <c r="C64" s="895"/>
      <c r="D64" s="897"/>
      <c r="E64" s="899" t="s">
        <v>777</v>
      </c>
      <c r="F64" s="98" t="s">
        <v>778</v>
      </c>
      <c r="G64" s="96"/>
      <c r="H64" s="96"/>
      <c r="I64" s="451"/>
      <c r="J64" s="1"/>
      <c r="K64" s="898"/>
      <c r="L64" s="898"/>
      <c r="M64" s="896"/>
      <c r="N64" s="896"/>
      <c r="O64" s="97"/>
      <c r="Q64" s="57"/>
    </row>
    <row r="65" spans="2:17" ht="16.149999999999999" customHeight="1">
      <c r="B65" s="895"/>
      <c r="C65" s="895"/>
      <c r="D65" s="897"/>
      <c r="E65" s="900"/>
      <c r="F65" s="98" t="s">
        <v>779</v>
      </c>
      <c r="G65" s="96"/>
      <c r="H65" s="96"/>
      <c r="I65" s="451"/>
      <c r="J65" s="1"/>
      <c r="K65" s="898"/>
      <c r="L65" s="898"/>
      <c r="M65" s="896"/>
      <c r="N65" s="896"/>
      <c r="O65" s="97"/>
      <c r="Q65" s="57"/>
    </row>
    <row r="66" spans="2:17" ht="16.149999999999999" customHeight="1">
      <c r="B66" s="895"/>
      <c r="C66" s="895"/>
      <c r="D66" s="897"/>
      <c r="E66" s="900"/>
      <c r="F66" s="98" t="s">
        <v>162</v>
      </c>
      <c r="G66" s="96"/>
      <c r="H66" s="96"/>
      <c r="I66" s="451"/>
      <c r="J66" s="1"/>
      <c r="K66" s="902"/>
      <c r="L66" s="902"/>
      <c r="M66" s="896"/>
      <c r="N66" s="896"/>
      <c r="O66" s="97"/>
      <c r="Q66" s="57"/>
    </row>
    <row r="67" spans="2:17" ht="16.149999999999999" customHeight="1">
      <c r="B67" s="895"/>
      <c r="C67" s="895"/>
      <c r="D67" s="897"/>
      <c r="E67" s="900"/>
      <c r="F67" s="98" t="s">
        <v>780</v>
      </c>
      <c r="G67" s="96"/>
      <c r="H67" s="96"/>
      <c r="I67" s="451"/>
      <c r="J67" s="1"/>
      <c r="K67" s="902"/>
      <c r="L67" s="902"/>
      <c r="M67" s="903"/>
      <c r="N67" s="903"/>
      <c r="O67" s="97"/>
      <c r="Q67" s="57"/>
    </row>
    <row r="68" spans="2:17" ht="16.149999999999999" customHeight="1">
      <c r="B68" s="895"/>
      <c r="C68" s="895"/>
      <c r="D68" s="897"/>
      <c r="E68" s="901"/>
      <c r="F68" s="85" t="s">
        <v>767</v>
      </c>
      <c r="G68" s="96"/>
      <c r="H68" s="96"/>
      <c r="I68" s="451"/>
      <c r="J68" s="1"/>
      <c r="K68" s="902"/>
      <c r="L68" s="902"/>
      <c r="M68" s="896"/>
      <c r="N68" s="896"/>
      <c r="O68" s="97"/>
      <c r="Q68" s="57"/>
    </row>
    <row r="69" spans="2:17" ht="16.149999999999999" customHeight="1">
      <c r="B69" s="895"/>
      <c r="C69" s="895"/>
      <c r="D69" s="897"/>
      <c r="E69" s="895" t="s">
        <v>781</v>
      </c>
      <c r="F69" s="895"/>
      <c r="G69" s="96"/>
      <c r="H69" s="96"/>
      <c r="I69" s="451"/>
      <c r="J69" s="1"/>
      <c r="K69" s="902"/>
      <c r="L69" s="902"/>
      <c r="M69" s="902"/>
      <c r="N69" s="902"/>
      <c r="O69" s="97"/>
      <c r="Q69" s="57"/>
    </row>
    <row r="70" spans="2:17" ht="16.149999999999999" customHeight="1">
      <c r="B70" s="893" t="s">
        <v>782</v>
      </c>
      <c r="C70" s="893"/>
      <c r="D70" s="893"/>
      <c r="E70" s="893"/>
      <c r="F70" s="893"/>
      <c r="G70" s="99"/>
      <c r="H70" s="99"/>
      <c r="I70" s="452"/>
      <c r="J70" s="1"/>
      <c r="K70" s="1"/>
      <c r="L70" s="1"/>
      <c r="M70" s="1"/>
      <c r="N70" s="1"/>
      <c r="O70" s="97"/>
      <c r="Q70" s="57"/>
    </row>
    <row r="71" spans="2:17" ht="15.75" customHeight="1">
      <c r="B71" s="73" t="s">
        <v>788</v>
      </c>
      <c r="C71" s="483"/>
      <c r="D71" s="483"/>
      <c r="E71" s="483"/>
      <c r="F71" s="483"/>
      <c r="G71" s="100"/>
      <c r="H71" s="100"/>
      <c r="I71" s="100"/>
      <c r="J71" s="1"/>
      <c r="K71" s="1"/>
      <c r="L71" s="1"/>
      <c r="M71" s="1"/>
      <c r="N71" s="1"/>
      <c r="O71" s="97"/>
      <c r="Q71" s="57"/>
    </row>
    <row r="72" spans="2:17" ht="15.75" customHeight="1">
      <c r="B72" s="1" t="s">
        <v>754</v>
      </c>
      <c r="C72" s="1"/>
      <c r="D72" s="1"/>
      <c r="E72" s="93"/>
      <c r="F72" s="1"/>
      <c r="G72" s="1"/>
      <c r="H72" s="1"/>
      <c r="I72" s="1"/>
      <c r="J72" s="1"/>
      <c r="K72" s="1"/>
      <c r="L72" s="1"/>
      <c r="M72" s="1"/>
      <c r="N72" s="1"/>
      <c r="O72" s="1"/>
      <c r="Q72" s="57"/>
    </row>
    <row r="73" spans="2:17" ht="16.5">
      <c r="B73" s="1" t="s">
        <v>784</v>
      </c>
      <c r="C73" s="1"/>
      <c r="D73" s="1"/>
      <c r="E73" s="93"/>
      <c r="F73" s="1"/>
      <c r="G73" s="1"/>
      <c r="H73" s="1"/>
      <c r="I73" s="1"/>
      <c r="J73" s="1"/>
      <c r="K73" s="1"/>
      <c r="L73" s="1"/>
      <c r="M73" s="1"/>
      <c r="N73" s="1"/>
      <c r="O73" s="1"/>
    </row>
    <row r="74" spans="2:17">
      <c r="C74" s="42"/>
      <c r="D74" s="42"/>
      <c r="E74" s="482"/>
      <c r="F74" s="42"/>
      <c r="G74" s="42"/>
      <c r="H74" s="1"/>
      <c r="I74" s="1"/>
      <c r="J74" s="1"/>
      <c r="K74" s="1"/>
      <c r="L74" s="1"/>
      <c r="M74" s="1"/>
      <c r="N74" s="1"/>
      <c r="O74" s="1"/>
    </row>
    <row r="75" spans="2:17">
      <c r="B75" s="894" t="s">
        <v>163</v>
      </c>
      <c r="C75" s="894"/>
      <c r="D75" s="894"/>
      <c r="E75" s="100"/>
      <c r="F75" s="100"/>
      <c r="G75" s="100"/>
      <c r="H75" s="100"/>
      <c r="I75" s="100"/>
      <c r="J75" s="100"/>
      <c r="K75" s="100"/>
      <c r="L75" s="100"/>
      <c r="M75" s="100"/>
      <c r="N75" s="100"/>
      <c r="O75" s="100"/>
    </row>
    <row r="76" spans="2:17">
      <c r="B76" s="894" t="s">
        <v>164</v>
      </c>
      <c r="C76" s="894"/>
      <c r="D76" s="894"/>
      <c r="E76" s="894"/>
      <c r="F76" s="894"/>
      <c r="G76" s="894"/>
      <c r="H76" s="894"/>
      <c r="I76" s="894"/>
      <c r="J76" s="100"/>
      <c r="K76" s="100"/>
      <c r="L76" s="100"/>
      <c r="M76" s="479"/>
      <c r="N76" s="479"/>
      <c r="O76" s="479"/>
    </row>
    <row r="77" spans="2:17" ht="37.15" customHeight="1">
      <c r="B77" s="894"/>
      <c r="C77" s="894"/>
      <c r="D77" s="894"/>
      <c r="E77" s="894"/>
      <c r="F77" s="894"/>
      <c r="G77" s="894"/>
      <c r="H77" s="894"/>
      <c r="I77" s="894"/>
    </row>
  </sheetData>
  <mergeCells count="65">
    <mergeCell ref="E61:F61"/>
    <mergeCell ref="M61:N61"/>
    <mergeCell ref="C10:C13"/>
    <mergeCell ref="D16:E16"/>
    <mergeCell ref="D17:E17"/>
    <mergeCell ref="C22:C26"/>
    <mergeCell ref="N34:P34"/>
    <mergeCell ref="C35:D35"/>
    <mergeCell ref="N35:P35"/>
    <mergeCell ref="N33:P33"/>
    <mergeCell ref="C34:D34"/>
    <mergeCell ref="C36:D36"/>
    <mergeCell ref="N36:P36"/>
    <mergeCell ref="C37:D37"/>
    <mergeCell ref="N37:P37"/>
    <mergeCell ref="N38:P38"/>
    <mergeCell ref="C7:D7"/>
    <mergeCell ref="C8:D8"/>
    <mergeCell ref="C9:D9"/>
    <mergeCell ref="C30:D30"/>
    <mergeCell ref="C38:D38"/>
    <mergeCell ref="C29:D29"/>
    <mergeCell ref="N39:P39"/>
    <mergeCell ref="C48:D48"/>
    <mergeCell ref="C49:D49"/>
    <mergeCell ref="C42:I42"/>
    <mergeCell ref="C50:D50"/>
    <mergeCell ref="C47:D47"/>
    <mergeCell ref="C39:D39"/>
    <mergeCell ref="C40:D40"/>
    <mergeCell ref="C44:D44"/>
    <mergeCell ref="C45:D45"/>
    <mergeCell ref="C46:D46"/>
    <mergeCell ref="E69:F69"/>
    <mergeCell ref="K69:N69"/>
    <mergeCell ref="C51:D51"/>
    <mergeCell ref="C52:D52"/>
    <mergeCell ref="C53:D53"/>
    <mergeCell ref="B57:F57"/>
    <mergeCell ref="K57:N57"/>
    <mergeCell ref="B58:F58"/>
    <mergeCell ref="K58:N58"/>
    <mergeCell ref="B59:F59"/>
    <mergeCell ref="K59:N59"/>
    <mergeCell ref="B60:C69"/>
    <mergeCell ref="D60:D62"/>
    <mergeCell ref="E60:F60"/>
    <mergeCell ref="K60:L62"/>
    <mergeCell ref="M60:N60"/>
    <mergeCell ref="B70:F70"/>
    <mergeCell ref="B75:D75"/>
    <mergeCell ref="B76:I77"/>
    <mergeCell ref="E62:F62"/>
    <mergeCell ref="M62:N62"/>
    <mergeCell ref="D63:D69"/>
    <mergeCell ref="E63:F63"/>
    <mergeCell ref="K63:L65"/>
    <mergeCell ref="M63:N63"/>
    <mergeCell ref="E64:E68"/>
    <mergeCell ref="M64:N64"/>
    <mergeCell ref="M65:N65"/>
    <mergeCell ref="K66:L68"/>
    <mergeCell ref="M66:N66"/>
    <mergeCell ref="M67:N67"/>
    <mergeCell ref="M68:N68"/>
  </mergeCells>
  <phoneticPr fontId="24" type="noConversion"/>
  <pageMargins left="0.25" right="0.25" top="0.75" bottom="0.75" header="0.3" footer="0.3"/>
  <pageSetup paperSize="9" scale="4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W128"/>
  <sheetViews>
    <sheetView topLeftCell="A88" zoomScale="70" zoomScaleNormal="70" workbookViewId="0">
      <selection sqref="A1:U128"/>
    </sheetView>
  </sheetViews>
  <sheetFormatPr defaultColWidth="9" defaultRowHeight="15.75"/>
  <cols>
    <col min="1" max="1" width="6.125" style="101" customWidth="1"/>
    <col min="2" max="2" width="6.75" style="101" customWidth="1"/>
    <col min="3" max="3" width="12.875" style="101" customWidth="1"/>
    <col min="4" max="4" width="8.625" style="101" customWidth="1"/>
    <col min="5" max="5" width="50.375" style="101" customWidth="1"/>
    <col min="6" max="6" width="11.5" style="101" customWidth="1"/>
    <col min="7" max="7" width="9.125" style="101" customWidth="1"/>
    <col min="8" max="8" width="8.5" style="101" customWidth="1"/>
    <col min="9" max="9" width="8.625" style="101" customWidth="1"/>
    <col min="10" max="10" width="7.125" style="101" customWidth="1"/>
    <col min="11" max="12" width="8.5" style="101" bestFit="1" customWidth="1"/>
    <col min="13" max="16" width="8.5" style="101" customWidth="1"/>
    <col min="17" max="18" width="8.5" style="101" bestFit="1" customWidth="1"/>
    <col min="19" max="19" width="7.125" style="101" customWidth="1"/>
    <col min="20" max="20" width="8.5" style="101" bestFit="1" customWidth="1"/>
    <col min="21" max="21" width="7.125" style="101" customWidth="1"/>
    <col min="22" max="16384" width="9" style="101"/>
  </cols>
  <sheetData>
    <row r="1" spans="1:21" ht="19.5">
      <c r="A1" s="1053" t="s">
        <v>916</v>
      </c>
      <c r="B1" s="1054"/>
      <c r="C1" s="1055" t="s">
        <v>1150</v>
      </c>
      <c r="D1" s="1054"/>
      <c r="E1" s="1054"/>
      <c r="F1" s="17"/>
      <c r="G1" s="17"/>
      <c r="H1" s="17"/>
      <c r="I1" s="17"/>
      <c r="J1" s="17"/>
      <c r="K1" s="17"/>
      <c r="L1" s="17"/>
      <c r="M1" s="17"/>
      <c r="N1" s="17"/>
      <c r="O1" s="17"/>
      <c r="P1" s="17"/>
      <c r="Q1" s="17"/>
      <c r="R1" s="17"/>
      <c r="S1" s="17"/>
      <c r="T1" s="17"/>
      <c r="U1" s="17"/>
    </row>
    <row r="2" spans="1:21">
      <c r="A2" s="17"/>
      <c r="B2" s="17"/>
      <c r="C2" s="17"/>
      <c r="D2" s="17"/>
      <c r="E2" s="17"/>
      <c r="F2" s="17"/>
      <c r="G2" s="17"/>
      <c r="H2" s="17"/>
      <c r="I2" s="17"/>
      <c r="J2" s="17"/>
      <c r="K2" s="17"/>
      <c r="L2" s="17"/>
      <c r="M2" s="17"/>
      <c r="N2" s="17"/>
      <c r="O2" s="17"/>
      <c r="P2" s="17"/>
      <c r="Q2" s="17"/>
      <c r="R2" s="17"/>
      <c r="S2" s="17"/>
      <c r="T2" s="17"/>
      <c r="U2" s="17"/>
    </row>
    <row r="3" spans="1:21" s="15" customFormat="1" ht="16.5">
      <c r="A3" s="15" t="s">
        <v>147</v>
      </c>
      <c r="B3" s="15" t="s">
        <v>165</v>
      </c>
    </row>
    <row r="4" spans="1:21" ht="16.5">
      <c r="B4" s="18" t="s">
        <v>48</v>
      </c>
      <c r="C4" s="15" t="s">
        <v>49</v>
      </c>
      <c r="D4" s="15"/>
      <c r="U4" s="19" t="s">
        <v>50</v>
      </c>
    </row>
    <row r="5" spans="1:21" ht="16.149999999999999" customHeight="1">
      <c r="C5" s="936"/>
      <c r="D5" s="936"/>
      <c r="E5" s="936"/>
      <c r="F5" s="117" t="s">
        <v>191</v>
      </c>
      <c r="G5" s="112" t="s">
        <v>51</v>
      </c>
      <c r="H5" s="112" t="s">
        <v>882</v>
      </c>
      <c r="I5" s="112" t="s">
        <v>912</v>
      </c>
      <c r="J5" s="112" t="s">
        <v>54</v>
      </c>
      <c r="K5" s="20" t="s">
        <v>166</v>
      </c>
      <c r="L5" s="20" t="s">
        <v>55</v>
      </c>
      <c r="M5" s="20" t="s">
        <v>56</v>
      </c>
      <c r="N5" s="20" t="s">
        <v>57</v>
      </c>
      <c r="O5" s="20" t="s">
        <v>58</v>
      </c>
      <c r="P5" s="20" t="s">
        <v>59</v>
      </c>
      <c r="Q5" s="20" t="s">
        <v>60</v>
      </c>
      <c r="R5" s="20" t="s">
        <v>61</v>
      </c>
      <c r="S5" s="20" t="s">
        <v>62</v>
      </c>
      <c r="T5" s="20" t="s">
        <v>63</v>
      </c>
      <c r="U5" s="20" t="s">
        <v>64</v>
      </c>
    </row>
    <row r="6" spans="1:21" ht="16.149999999999999" customHeight="1">
      <c r="C6" s="952" t="s">
        <v>65</v>
      </c>
      <c r="D6" s="952" t="s">
        <v>66</v>
      </c>
      <c r="E6" s="952"/>
      <c r="F6" s="491"/>
      <c r="G6" s="491"/>
      <c r="H6" s="491"/>
      <c r="I6" s="491"/>
      <c r="J6" s="113"/>
      <c r="K6" s="113"/>
      <c r="L6" s="113"/>
      <c r="M6" s="113"/>
      <c r="N6" s="113"/>
      <c r="O6" s="113"/>
      <c r="P6" s="113"/>
      <c r="Q6" s="113"/>
      <c r="R6" s="113"/>
      <c r="S6" s="113"/>
      <c r="T6" s="113"/>
      <c r="U6" s="113"/>
    </row>
    <row r="7" spans="1:21" ht="16.149999999999999" customHeight="1">
      <c r="C7" s="952"/>
      <c r="D7" s="952" t="s">
        <v>67</v>
      </c>
      <c r="E7" s="952"/>
      <c r="F7" s="491"/>
      <c r="G7" s="491"/>
      <c r="H7" s="491"/>
      <c r="I7" s="491"/>
      <c r="J7" s="113"/>
      <c r="K7" s="113"/>
      <c r="L7" s="113"/>
      <c r="M7" s="113"/>
      <c r="N7" s="113"/>
      <c r="O7" s="113"/>
      <c r="P7" s="113"/>
      <c r="Q7" s="113"/>
      <c r="R7" s="113"/>
      <c r="S7" s="113"/>
      <c r="T7" s="113"/>
      <c r="U7" s="113"/>
    </row>
    <row r="8" spans="1:21" ht="16.149999999999999" customHeight="1">
      <c r="C8" s="952"/>
      <c r="D8" s="953" t="s">
        <v>130</v>
      </c>
      <c r="E8" s="954"/>
      <c r="F8" s="491"/>
      <c r="G8" s="491"/>
      <c r="H8" s="491"/>
      <c r="I8" s="491"/>
      <c r="J8" s="113"/>
      <c r="K8" s="113"/>
      <c r="L8" s="113"/>
      <c r="M8" s="113"/>
      <c r="N8" s="113"/>
      <c r="O8" s="113"/>
      <c r="P8" s="113"/>
      <c r="Q8" s="113"/>
      <c r="R8" s="113"/>
      <c r="S8" s="113"/>
      <c r="T8" s="113"/>
      <c r="U8" s="113"/>
    </row>
    <row r="9" spans="1:21" ht="16.149999999999999" customHeight="1">
      <c r="C9" s="952"/>
      <c r="D9" s="953" t="s">
        <v>131</v>
      </c>
      <c r="E9" s="954"/>
      <c r="F9" s="491"/>
      <c r="G9" s="491"/>
      <c r="H9" s="491"/>
      <c r="I9" s="491"/>
      <c r="J9" s="113"/>
      <c r="K9" s="113"/>
      <c r="L9" s="113"/>
      <c r="M9" s="113"/>
      <c r="N9" s="113"/>
      <c r="O9" s="113"/>
      <c r="P9" s="113"/>
      <c r="Q9" s="113"/>
      <c r="R9" s="113"/>
      <c r="S9" s="113"/>
      <c r="T9" s="113"/>
      <c r="U9" s="113"/>
    </row>
    <row r="10" spans="1:21" ht="16.149999999999999" customHeight="1">
      <c r="C10" s="952" t="s">
        <v>68</v>
      </c>
      <c r="D10" s="952" t="s">
        <v>69</v>
      </c>
      <c r="E10" s="952"/>
      <c r="F10" s="491"/>
      <c r="G10" s="491"/>
      <c r="H10" s="491"/>
      <c r="I10" s="491"/>
      <c r="J10" s="113"/>
      <c r="K10" s="113"/>
      <c r="L10" s="113"/>
      <c r="M10" s="113"/>
      <c r="N10" s="113"/>
      <c r="O10" s="113"/>
      <c r="P10" s="113"/>
      <c r="Q10" s="113"/>
      <c r="R10" s="113"/>
      <c r="S10" s="113"/>
      <c r="T10" s="113"/>
      <c r="U10" s="113"/>
    </row>
    <row r="11" spans="1:21" ht="16.149999999999999" customHeight="1">
      <c r="C11" s="952"/>
      <c r="D11" s="952" t="s">
        <v>67</v>
      </c>
      <c r="E11" s="952"/>
      <c r="F11" s="491"/>
      <c r="G11" s="491"/>
      <c r="H11" s="491"/>
      <c r="I11" s="491"/>
      <c r="J11" s="113"/>
      <c r="K11" s="113"/>
      <c r="L11" s="113"/>
      <c r="M11" s="113"/>
      <c r="N11" s="113"/>
      <c r="O11" s="113"/>
      <c r="P11" s="113"/>
      <c r="Q11" s="113"/>
      <c r="R11" s="113"/>
      <c r="S11" s="113"/>
      <c r="T11" s="113"/>
      <c r="U11" s="113"/>
    </row>
    <row r="12" spans="1:21" ht="16.149999999999999" customHeight="1">
      <c r="C12" s="952" t="s">
        <v>908</v>
      </c>
      <c r="D12" s="952"/>
      <c r="E12" s="952"/>
      <c r="F12" s="491"/>
      <c r="G12" s="491"/>
      <c r="H12" s="491"/>
      <c r="I12" s="491"/>
      <c r="J12" s="113"/>
      <c r="K12" s="113"/>
      <c r="L12" s="113"/>
      <c r="M12" s="113"/>
      <c r="N12" s="113"/>
      <c r="O12" s="113"/>
      <c r="P12" s="113"/>
      <c r="Q12" s="113"/>
      <c r="R12" s="113"/>
      <c r="S12" s="113"/>
      <c r="T12" s="113"/>
      <c r="U12" s="113"/>
    </row>
    <row r="13" spans="1:21" ht="16.149999999999999" customHeight="1">
      <c r="C13" s="955" t="s">
        <v>167</v>
      </c>
      <c r="D13" s="955"/>
      <c r="E13" s="955"/>
      <c r="F13" s="492">
        <f t="shared" ref="F13" si="0">SUM(F6:F12)</f>
        <v>0</v>
      </c>
      <c r="G13" s="492">
        <f t="shared" ref="G13:U13" si="1">SUM(G6:G12)</f>
        <v>0</v>
      </c>
      <c r="H13" s="492">
        <f t="shared" si="1"/>
        <v>0</v>
      </c>
      <c r="I13" s="492">
        <f t="shared" si="1"/>
        <v>0</v>
      </c>
      <c r="J13" s="114">
        <f t="shared" si="1"/>
        <v>0</v>
      </c>
      <c r="K13" s="114">
        <f t="shared" si="1"/>
        <v>0</v>
      </c>
      <c r="L13" s="114">
        <f t="shared" si="1"/>
        <v>0</v>
      </c>
      <c r="M13" s="114">
        <f t="shared" si="1"/>
        <v>0</v>
      </c>
      <c r="N13" s="114">
        <f t="shared" si="1"/>
        <v>0</v>
      </c>
      <c r="O13" s="114">
        <f t="shared" si="1"/>
        <v>0</v>
      </c>
      <c r="P13" s="114">
        <f t="shared" si="1"/>
        <v>0</v>
      </c>
      <c r="Q13" s="114">
        <f t="shared" si="1"/>
        <v>0</v>
      </c>
      <c r="R13" s="114">
        <f t="shared" si="1"/>
        <v>0</v>
      </c>
      <c r="S13" s="114">
        <f t="shared" si="1"/>
        <v>0</v>
      </c>
      <c r="T13" s="114">
        <f t="shared" si="1"/>
        <v>0</v>
      </c>
      <c r="U13" s="114">
        <f t="shared" si="1"/>
        <v>0</v>
      </c>
    </row>
    <row r="14" spans="1:21" ht="16.149999999999999" customHeight="1">
      <c r="C14" s="952" t="s">
        <v>168</v>
      </c>
      <c r="D14" s="952"/>
      <c r="E14" s="952"/>
      <c r="F14" s="491"/>
      <c r="G14" s="491"/>
      <c r="H14" s="491"/>
      <c r="I14" s="491"/>
      <c r="J14" s="113"/>
      <c r="K14" s="113"/>
      <c r="L14" s="113"/>
      <c r="M14" s="113"/>
      <c r="N14" s="113"/>
      <c r="O14" s="113"/>
      <c r="P14" s="113"/>
      <c r="Q14" s="113"/>
      <c r="R14" s="113"/>
      <c r="S14" s="113"/>
      <c r="T14" s="113"/>
      <c r="U14" s="113"/>
    </row>
    <row r="15" spans="1:21" ht="16.149999999999999" customHeight="1">
      <c r="C15" s="952" t="s">
        <v>70</v>
      </c>
      <c r="D15" s="952"/>
      <c r="E15" s="103" t="s">
        <v>71</v>
      </c>
      <c r="F15" s="491"/>
      <c r="G15" s="491"/>
      <c r="H15" s="491"/>
      <c r="I15" s="491"/>
      <c r="J15" s="113"/>
      <c r="K15" s="113"/>
      <c r="L15" s="113"/>
      <c r="M15" s="113"/>
      <c r="N15" s="113"/>
      <c r="O15" s="113"/>
      <c r="P15" s="113"/>
      <c r="Q15" s="113"/>
      <c r="R15" s="113"/>
      <c r="S15" s="113"/>
      <c r="T15" s="113"/>
      <c r="U15" s="113"/>
    </row>
    <row r="16" spans="1:21" ht="35.450000000000003" customHeight="1">
      <c r="C16" s="952"/>
      <c r="D16" s="952"/>
      <c r="E16" s="103" t="s">
        <v>72</v>
      </c>
      <c r="F16" s="491"/>
      <c r="G16" s="491"/>
      <c r="H16" s="491"/>
      <c r="I16" s="491"/>
      <c r="J16" s="113"/>
      <c r="K16" s="113"/>
      <c r="L16" s="113"/>
      <c r="M16" s="113"/>
      <c r="N16" s="113"/>
      <c r="O16" s="113"/>
      <c r="P16" s="113"/>
      <c r="Q16" s="113"/>
      <c r="R16" s="113"/>
      <c r="S16" s="113"/>
      <c r="T16" s="113"/>
      <c r="U16" s="113"/>
    </row>
    <row r="17" spans="2:21" ht="16.149999999999999" customHeight="1">
      <c r="C17" s="952" t="s">
        <v>909</v>
      </c>
      <c r="D17" s="952"/>
      <c r="E17" s="952"/>
      <c r="F17" s="491"/>
      <c r="G17" s="491"/>
      <c r="H17" s="491"/>
      <c r="I17" s="491"/>
      <c r="J17" s="113"/>
      <c r="K17" s="113"/>
      <c r="L17" s="113"/>
      <c r="M17" s="113"/>
      <c r="N17" s="113"/>
      <c r="O17" s="113"/>
      <c r="P17" s="113"/>
      <c r="Q17" s="113"/>
      <c r="R17" s="113"/>
      <c r="S17" s="113"/>
      <c r="T17" s="113"/>
      <c r="U17" s="113"/>
    </row>
    <row r="18" spans="2:21" ht="16.149999999999999" customHeight="1">
      <c r="C18" s="955" t="s">
        <v>169</v>
      </c>
      <c r="D18" s="955"/>
      <c r="E18" s="955"/>
      <c r="F18" s="492">
        <f t="shared" ref="F18:U18" si="2">SUM(F14:F17)</f>
        <v>0</v>
      </c>
      <c r="G18" s="492">
        <f t="shared" si="2"/>
        <v>0</v>
      </c>
      <c r="H18" s="492">
        <f t="shared" si="2"/>
        <v>0</v>
      </c>
      <c r="I18" s="492">
        <f t="shared" si="2"/>
        <v>0</v>
      </c>
      <c r="J18" s="114">
        <f t="shared" si="2"/>
        <v>0</v>
      </c>
      <c r="K18" s="114">
        <f t="shared" si="2"/>
        <v>0</v>
      </c>
      <c r="L18" s="114">
        <f t="shared" si="2"/>
        <v>0</v>
      </c>
      <c r="M18" s="114">
        <f t="shared" si="2"/>
        <v>0</v>
      </c>
      <c r="N18" s="114">
        <f t="shared" si="2"/>
        <v>0</v>
      </c>
      <c r="O18" s="114">
        <f t="shared" si="2"/>
        <v>0</v>
      </c>
      <c r="P18" s="114">
        <f t="shared" si="2"/>
        <v>0</v>
      </c>
      <c r="Q18" s="114">
        <f t="shared" si="2"/>
        <v>0</v>
      </c>
      <c r="R18" s="114">
        <f t="shared" si="2"/>
        <v>0</v>
      </c>
      <c r="S18" s="114">
        <f t="shared" si="2"/>
        <v>0</v>
      </c>
      <c r="T18" s="114">
        <f t="shared" si="2"/>
        <v>0</v>
      </c>
      <c r="U18" s="114">
        <f t="shared" si="2"/>
        <v>0</v>
      </c>
    </row>
    <row r="19" spans="2:21" ht="16.149999999999999" customHeight="1">
      <c r="C19" s="956" t="s">
        <v>910</v>
      </c>
      <c r="D19" s="957"/>
      <c r="E19" s="958"/>
      <c r="F19" s="491"/>
      <c r="G19" s="491"/>
      <c r="H19" s="491"/>
      <c r="I19" s="491"/>
      <c r="J19" s="113"/>
      <c r="K19" s="113"/>
      <c r="L19" s="113"/>
      <c r="M19" s="113"/>
      <c r="N19" s="113"/>
      <c r="O19" s="113"/>
      <c r="P19" s="113"/>
      <c r="Q19" s="113"/>
      <c r="R19" s="113"/>
      <c r="S19" s="113"/>
      <c r="T19" s="113"/>
      <c r="U19" s="113"/>
    </row>
    <row r="20" spans="2:21" ht="16.149999999999999" customHeight="1">
      <c r="C20" s="952" t="s">
        <v>170</v>
      </c>
      <c r="D20" s="952"/>
      <c r="E20" s="952"/>
      <c r="F20" s="491"/>
      <c r="G20" s="491"/>
      <c r="H20" s="491"/>
      <c r="I20" s="491"/>
      <c r="J20" s="113"/>
      <c r="K20" s="113"/>
      <c r="L20" s="113"/>
      <c r="M20" s="113"/>
      <c r="N20" s="113"/>
      <c r="O20" s="113"/>
      <c r="P20" s="113"/>
      <c r="Q20" s="113"/>
      <c r="R20" s="113"/>
      <c r="S20" s="113"/>
      <c r="T20" s="113"/>
      <c r="U20" s="113"/>
    </row>
    <row r="21" spans="2:21" ht="16.149999999999999" customHeight="1">
      <c r="C21" s="953" t="s">
        <v>171</v>
      </c>
      <c r="D21" s="954"/>
      <c r="E21" s="103" t="s">
        <v>172</v>
      </c>
      <c r="F21" s="491"/>
      <c r="G21" s="491"/>
      <c r="H21" s="491"/>
      <c r="I21" s="491"/>
      <c r="J21" s="113"/>
      <c r="K21" s="113"/>
      <c r="L21" s="113"/>
      <c r="M21" s="113"/>
      <c r="N21" s="113"/>
      <c r="O21" s="113"/>
      <c r="P21" s="113"/>
      <c r="Q21" s="113"/>
      <c r="R21" s="113"/>
      <c r="S21" s="113"/>
      <c r="T21" s="113"/>
      <c r="U21" s="113"/>
    </row>
    <row r="22" spans="2:21" ht="16.149999999999999" customHeight="1">
      <c r="C22" s="956" t="s">
        <v>911</v>
      </c>
      <c r="D22" s="957"/>
      <c r="E22" s="958"/>
      <c r="F22" s="491"/>
      <c r="G22" s="491"/>
      <c r="H22" s="491"/>
      <c r="I22" s="491"/>
      <c r="J22" s="113"/>
      <c r="K22" s="113"/>
      <c r="L22" s="113"/>
      <c r="M22" s="113"/>
      <c r="N22" s="113"/>
      <c r="O22" s="113"/>
      <c r="P22" s="113"/>
      <c r="Q22" s="113"/>
      <c r="R22" s="113"/>
      <c r="S22" s="113"/>
      <c r="T22" s="113"/>
      <c r="U22" s="113"/>
    </row>
    <row r="23" spans="2:21" ht="16.149999999999999" customHeight="1">
      <c r="C23" s="952" t="s">
        <v>173</v>
      </c>
      <c r="D23" s="952"/>
      <c r="E23" s="952"/>
      <c r="F23" s="491"/>
      <c r="G23" s="491"/>
      <c r="H23" s="491"/>
      <c r="I23" s="491"/>
      <c r="J23" s="113"/>
      <c r="K23" s="113"/>
      <c r="L23" s="113"/>
      <c r="M23" s="113"/>
      <c r="N23" s="113"/>
      <c r="O23" s="113"/>
      <c r="P23" s="113"/>
      <c r="Q23" s="113"/>
      <c r="R23" s="113"/>
      <c r="S23" s="113"/>
      <c r="T23" s="113"/>
      <c r="U23" s="113"/>
    </row>
    <row r="24" spans="2:21" ht="16.149999999999999" customHeight="1">
      <c r="C24" s="955" t="s">
        <v>174</v>
      </c>
      <c r="D24" s="955"/>
      <c r="E24" s="955"/>
      <c r="F24" s="492">
        <f>SUM(F19:F23)</f>
        <v>0</v>
      </c>
      <c r="G24" s="492">
        <f t="shared" ref="G24:U24" si="3">SUM(G19:G23)</f>
        <v>0</v>
      </c>
      <c r="H24" s="492">
        <f t="shared" si="3"/>
        <v>0</v>
      </c>
      <c r="I24" s="492">
        <f t="shared" si="3"/>
        <v>0</v>
      </c>
      <c r="J24" s="114">
        <f t="shared" si="3"/>
        <v>0</v>
      </c>
      <c r="K24" s="114">
        <f t="shared" si="3"/>
        <v>0</v>
      </c>
      <c r="L24" s="114">
        <f t="shared" si="3"/>
        <v>0</v>
      </c>
      <c r="M24" s="114">
        <f t="shared" si="3"/>
        <v>0</v>
      </c>
      <c r="N24" s="114">
        <f t="shared" si="3"/>
        <v>0</v>
      </c>
      <c r="O24" s="114">
        <f t="shared" si="3"/>
        <v>0</v>
      </c>
      <c r="P24" s="114">
        <f t="shared" si="3"/>
        <v>0</v>
      </c>
      <c r="Q24" s="114">
        <f t="shared" si="3"/>
        <v>0</v>
      </c>
      <c r="R24" s="114">
        <f t="shared" si="3"/>
        <v>0</v>
      </c>
      <c r="S24" s="114">
        <f t="shared" si="3"/>
        <v>0</v>
      </c>
      <c r="T24" s="114">
        <f t="shared" si="3"/>
        <v>0</v>
      </c>
      <c r="U24" s="114">
        <f t="shared" si="3"/>
        <v>0</v>
      </c>
    </row>
    <row r="25" spans="2:21" ht="16.149999999999999" customHeight="1">
      <c r="C25" s="952" t="s">
        <v>123</v>
      </c>
      <c r="D25" s="952"/>
      <c r="E25" s="952"/>
      <c r="F25" s="491"/>
      <c r="G25" s="491"/>
      <c r="H25" s="491"/>
      <c r="I25" s="491"/>
      <c r="J25" s="113"/>
      <c r="K25" s="113"/>
      <c r="L25" s="113"/>
      <c r="M25" s="113"/>
      <c r="N25" s="113"/>
      <c r="O25" s="113"/>
      <c r="P25" s="113"/>
      <c r="Q25" s="113"/>
      <c r="R25" s="113"/>
      <c r="S25" s="113"/>
      <c r="T25" s="113"/>
      <c r="U25" s="113"/>
    </row>
    <row r="26" spans="2:21" ht="16.149999999999999" customHeight="1">
      <c r="C26" s="955" t="s">
        <v>73</v>
      </c>
      <c r="D26" s="955"/>
      <c r="E26" s="955"/>
      <c r="F26" s="492">
        <f>F13+F18+F24+F25</f>
        <v>0</v>
      </c>
      <c r="G26" s="492">
        <f>G13+G18+G24+G25</f>
        <v>0</v>
      </c>
      <c r="H26" s="492">
        <f t="shared" ref="H26:U26" si="4">H13+H18+H24+H25</f>
        <v>0</v>
      </c>
      <c r="I26" s="492">
        <f t="shared" si="4"/>
        <v>0</v>
      </c>
      <c r="J26" s="114">
        <f t="shared" si="4"/>
        <v>0</v>
      </c>
      <c r="K26" s="114">
        <f t="shared" si="4"/>
        <v>0</v>
      </c>
      <c r="L26" s="114">
        <f t="shared" si="4"/>
        <v>0</v>
      </c>
      <c r="M26" s="114">
        <f t="shared" si="4"/>
        <v>0</v>
      </c>
      <c r="N26" s="114">
        <f t="shared" si="4"/>
        <v>0</v>
      </c>
      <c r="O26" s="114">
        <f t="shared" si="4"/>
        <v>0</v>
      </c>
      <c r="P26" s="114">
        <f t="shared" si="4"/>
        <v>0</v>
      </c>
      <c r="Q26" s="114">
        <f t="shared" si="4"/>
        <v>0</v>
      </c>
      <c r="R26" s="114">
        <f t="shared" si="4"/>
        <v>0</v>
      </c>
      <c r="S26" s="114">
        <f t="shared" si="4"/>
        <v>0</v>
      </c>
      <c r="T26" s="114">
        <f t="shared" si="4"/>
        <v>0</v>
      </c>
      <c r="U26" s="114">
        <f t="shared" si="4"/>
        <v>0</v>
      </c>
    </row>
    <row r="27" spans="2:21" ht="16.149999999999999" customHeight="1">
      <c r="C27" s="955" t="s">
        <v>175</v>
      </c>
      <c r="D27" s="955"/>
      <c r="E27" s="59" t="s">
        <v>176</v>
      </c>
      <c r="F27" s="491"/>
      <c r="G27" s="491"/>
      <c r="H27" s="491"/>
      <c r="I27" s="491"/>
      <c r="J27" s="113"/>
      <c r="K27" s="113"/>
      <c r="L27" s="113"/>
      <c r="M27" s="113"/>
      <c r="N27" s="113"/>
      <c r="O27" s="113"/>
      <c r="P27" s="113"/>
      <c r="Q27" s="113"/>
      <c r="R27" s="113"/>
      <c r="S27" s="113"/>
      <c r="T27" s="113"/>
      <c r="U27" s="113"/>
    </row>
    <row r="28" spans="2:21" ht="32.450000000000003" customHeight="1">
      <c r="C28" s="955"/>
      <c r="D28" s="955"/>
      <c r="E28" s="59" t="s">
        <v>177</v>
      </c>
      <c r="F28" s="491"/>
      <c r="G28" s="491"/>
      <c r="H28" s="491"/>
      <c r="I28" s="491"/>
      <c r="J28" s="113"/>
      <c r="K28" s="113"/>
      <c r="L28" s="113"/>
      <c r="M28" s="113"/>
      <c r="N28" s="113"/>
      <c r="O28" s="113"/>
      <c r="P28" s="113"/>
      <c r="Q28" s="113"/>
      <c r="R28" s="113"/>
      <c r="S28" s="113"/>
      <c r="T28" s="113"/>
      <c r="U28" s="113"/>
    </row>
    <row r="29" spans="2:21" ht="19.149999999999999" customHeight="1">
      <c r="C29" s="955"/>
      <c r="D29" s="955"/>
      <c r="E29" s="103" t="s">
        <v>178</v>
      </c>
      <c r="F29" s="491"/>
      <c r="G29" s="491"/>
      <c r="H29" s="491"/>
      <c r="I29" s="491"/>
      <c r="J29" s="113"/>
      <c r="K29" s="113"/>
      <c r="L29" s="113"/>
      <c r="M29" s="113"/>
      <c r="N29" s="113"/>
      <c r="O29" s="113"/>
      <c r="P29" s="113"/>
      <c r="Q29" s="113"/>
      <c r="R29" s="113"/>
      <c r="S29" s="113"/>
      <c r="T29" s="113"/>
      <c r="U29" s="113"/>
    </row>
    <row r="30" spans="2:21" ht="31.9" customHeight="1">
      <c r="C30" s="955"/>
      <c r="D30" s="955"/>
      <c r="E30" s="103" t="s">
        <v>671</v>
      </c>
      <c r="F30" s="491"/>
      <c r="G30" s="491"/>
      <c r="H30" s="491"/>
      <c r="I30" s="491"/>
      <c r="J30" s="113"/>
      <c r="K30" s="113"/>
      <c r="L30" s="113"/>
      <c r="M30" s="113"/>
      <c r="N30" s="113"/>
      <c r="O30" s="113"/>
      <c r="P30" s="113"/>
      <c r="Q30" s="113"/>
      <c r="R30" s="113"/>
      <c r="S30" s="113"/>
      <c r="T30" s="113"/>
      <c r="U30" s="113"/>
    </row>
    <row r="31" spans="2:21" ht="16.149999999999999" customHeight="1">
      <c r="C31" s="955" t="s">
        <v>74</v>
      </c>
      <c r="D31" s="955"/>
      <c r="E31" s="955"/>
      <c r="F31" s="492">
        <f>SUM(F26:F30)</f>
        <v>0</v>
      </c>
      <c r="G31" s="492">
        <f>SUM(G26:G30)</f>
        <v>0</v>
      </c>
      <c r="H31" s="492">
        <f t="shared" ref="H31:U31" si="5">SUM(H26:H30)</f>
        <v>0</v>
      </c>
      <c r="I31" s="492">
        <f t="shared" si="5"/>
        <v>0</v>
      </c>
      <c r="J31" s="114">
        <f t="shared" si="5"/>
        <v>0</v>
      </c>
      <c r="K31" s="114">
        <f t="shared" si="5"/>
        <v>0</v>
      </c>
      <c r="L31" s="114">
        <f t="shared" si="5"/>
        <v>0</v>
      </c>
      <c r="M31" s="114">
        <f t="shared" si="5"/>
        <v>0</v>
      </c>
      <c r="N31" s="114">
        <f t="shared" si="5"/>
        <v>0</v>
      </c>
      <c r="O31" s="114">
        <f t="shared" si="5"/>
        <v>0</v>
      </c>
      <c r="P31" s="114">
        <f t="shared" si="5"/>
        <v>0</v>
      </c>
      <c r="Q31" s="114">
        <f t="shared" si="5"/>
        <v>0</v>
      </c>
      <c r="R31" s="114">
        <f t="shared" si="5"/>
        <v>0</v>
      </c>
      <c r="S31" s="114">
        <f t="shared" si="5"/>
        <v>0</v>
      </c>
      <c r="T31" s="114">
        <f t="shared" si="5"/>
        <v>0</v>
      </c>
      <c r="U31" s="114">
        <f t="shared" si="5"/>
        <v>0</v>
      </c>
    </row>
    <row r="32" spans="2:21" ht="15.75" customHeight="1">
      <c r="B32" s="18" t="s">
        <v>75</v>
      </c>
      <c r="C32" s="15" t="s">
        <v>179</v>
      </c>
      <c r="D32" s="15"/>
      <c r="E32" s="21"/>
    </row>
    <row r="33" spans="2:21" ht="16.5" customHeight="1">
      <c r="C33" s="960"/>
      <c r="D33" s="961"/>
      <c r="E33" s="962"/>
      <c r="F33" s="117" t="s">
        <v>191</v>
      </c>
      <c r="G33" s="112" t="s">
        <v>51</v>
      </c>
      <c r="H33" s="112" t="s">
        <v>52</v>
      </c>
      <c r="I33" s="112" t="s">
        <v>53</v>
      </c>
      <c r="J33" s="112" t="s">
        <v>54</v>
      </c>
      <c r="K33" s="20" t="s">
        <v>791</v>
      </c>
      <c r="L33" s="20" t="s">
        <v>55</v>
      </c>
      <c r="M33" s="20" t="s">
        <v>56</v>
      </c>
      <c r="N33" s="20" t="s">
        <v>57</v>
      </c>
      <c r="O33" s="20" t="s">
        <v>58</v>
      </c>
      <c r="P33" s="20" t="s">
        <v>59</v>
      </c>
      <c r="Q33" s="20" t="s">
        <v>60</v>
      </c>
      <c r="R33" s="20" t="s">
        <v>61</v>
      </c>
      <c r="S33" s="20" t="s">
        <v>62</v>
      </c>
      <c r="T33" s="20" t="s">
        <v>63</v>
      </c>
      <c r="U33" s="20" t="s">
        <v>64</v>
      </c>
    </row>
    <row r="34" spans="2:21">
      <c r="C34" s="952" t="s">
        <v>180</v>
      </c>
      <c r="D34" s="952"/>
      <c r="E34" s="952"/>
      <c r="F34" s="113"/>
      <c r="G34" s="113"/>
      <c r="H34" s="113"/>
      <c r="I34" s="113"/>
      <c r="J34" s="113"/>
      <c r="K34" s="113"/>
      <c r="L34" s="113"/>
      <c r="M34" s="113"/>
      <c r="N34" s="113"/>
      <c r="O34" s="113"/>
      <c r="P34" s="113"/>
      <c r="Q34" s="113"/>
      <c r="R34" s="113"/>
      <c r="S34" s="113"/>
      <c r="T34" s="113"/>
      <c r="U34" s="113"/>
    </row>
    <row r="35" spans="2:21" ht="16.5">
      <c r="C35" s="963" t="s">
        <v>181</v>
      </c>
      <c r="D35" s="964"/>
      <c r="E35" s="104" t="s">
        <v>793</v>
      </c>
      <c r="F35" s="113"/>
      <c r="G35" s="113"/>
      <c r="H35" s="113"/>
      <c r="I35" s="113"/>
      <c r="J35" s="113"/>
      <c r="K35" s="113"/>
      <c r="L35" s="113"/>
      <c r="M35" s="113"/>
      <c r="N35" s="113"/>
      <c r="O35" s="113"/>
      <c r="P35" s="113"/>
      <c r="Q35" s="113"/>
      <c r="R35" s="113"/>
      <c r="S35" s="113"/>
      <c r="T35" s="113"/>
      <c r="U35" s="113"/>
    </row>
    <row r="36" spans="2:21" ht="16.5">
      <c r="C36" s="965"/>
      <c r="D36" s="966"/>
      <c r="E36" s="104" t="s">
        <v>794</v>
      </c>
      <c r="F36" s="113"/>
      <c r="G36" s="113"/>
      <c r="H36" s="113"/>
      <c r="I36" s="113"/>
      <c r="J36" s="113"/>
      <c r="K36" s="113"/>
      <c r="L36" s="113"/>
      <c r="M36" s="113"/>
      <c r="N36" s="113"/>
      <c r="O36" s="113"/>
      <c r="P36" s="113"/>
      <c r="Q36" s="113"/>
      <c r="R36" s="113"/>
      <c r="S36" s="113"/>
      <c r="T36" s="113"/>
      <c r="U36" s="113"/>
    </row>
    <row r="37" spans="2:21" ht="15.75" customHeight="1">
      <c r="C37" s="965"/>
      <c r="D37" s="966"/>
      <c r="E37" s="104" t="s">
        <v>795</v>
      </c>
      <c r="F37" s="113"/>
      <c r="G37" s="113"/>
      <c r="H37" s="113"/>
      <c r="I37" s="113"/>
      <c r="J37" s="113"/>
      <c r="K37" s="113"/>
      <c r="L37" s="113"/>
      <c r="M37" s="113"/>
      <c r="N37" s="113"/>
      <c r="O37" s="113"/>
      <c r="P37" s="113"/>
      <c r="Q37" s="113"/>
      <c r="R37" s="113"/>
      <c r="S37" s="113"/>
      <c r="T37" s="113"/>
      <c r="U37" s="113"/>
    </row>
    <row r="38" spans="2:21" ht="33">
      <c r="C38" s="967"/>
      <c r="D38" s="968"/>
      <c r="E38" s="60" t="s">
        <v>124</v>
      </c>
      <c r="F38" s="113"/>
      <c r="G38" s="113"/>
      <c r="H38" s="113"/>
      <c r="I38" s="113"/>
      <c r="J38" s="113"/>
      <c r="K38" s="113"/>
      <c r="L38" s="113"/>
      <c r="M38" s="113"/>
      <c r="N38" s="113"/>
      <c r="O38" s="113"/>
      <c r="P38" s="113"/>
      <c r="Q38" s="113"/>
      <c r="R38" s="113"/>
      <c r="S38" s="113"/>
      <c r="T38" s="113"/>
      <c r="U38" s="113"/>
    </row>
    <row r="39" spans="2:21">
      <c r="C39" s="953" t="s">
        <v>129</v>
      </c>
      <c r="D39" s="959"/>
      <c r="E39" s="954"/>
      <c r="F39" s="114">
        <f>F34+F35-SUM(F36:F37)+F38</f>
        <v>0</v>
      </c>
      <c r="G39" s="114">
        <f>G34+G35-SUM(G36:G37)+G38</f>
        <v>0</v>
      </c>
      <c r="H39" s="114">
        <f t="shared" ref="H39:U39" si="6">H34+H35-SUM(H36:H37)+H38</f>
        <v>0</v>
      </c>
      <c r="I39" s="114">
        <f t="shared" si="6"/>
        <v>0</v>
      </c>
      <c r="J39" s="114">
        <f t="shared" si="6"/>
        <v>0</v>
      </c>
      <c r="K39" s="114">
        <f t="shared" si="6"/>
        <v>0</v>
      </c>
      <c r="L39" s="114">
        <f t="shared" si="6"/>
        <v>0</v>
      </c>
      <c r="M39" s="114">
        <f t="shared" si="6"/>
        <v>0</v>
      </c>
      <c r="N39" s="114">
        <f t="shared" si="6"/>
        <v>0</v>
      </c>
      <c r="O39" s="114">
        <f t="shared" si="6"/>
        <v>0</v>
      </c>
      <c r="P39" s="114">
        <f t="shared" si="6"/>
        <v>0</v>
      </c>
      <c r="Q39" s="114">
        <f t="shared" si="6"/>
        <v>0</v>
      </c>
      <c r="R39" s="114">
        <f t="shared" si="6"/>
        <v>0</v>
      </c>
      <c r="S39" s="114">
        <f t="shared" si="6"/>
        <v>0</v>
      </c>
      <c r="T39" s="114">
        <f t="shared" si="6"/>
        <v>0</v>
      </c>
      <c r="U39" s="114">
        <f t="shared" si="6"/>
        <v>0</v>
      </c>
    </row>
    <row r="40" spans="2:21" ht="15.75" customHeight="1">
      <c r="B40" s="18" t="s">
        <v>76</v>
      </c>
      <c r="C40" s="15" t="s">
        <v>796</v>
      </c>
      <c r="D40" s="15"/>
    </row>
    <row r="41" spans="2:21" ht="16.5" customHeight="1">
      <c r="B41" s="22"/>
      <c r="C41" s="936"/>
      <c r="D41" s="936"/>
      <c r="E41" s="936"/>
      <c r="F41" s="117" t="s">
        <v>191</v>
      </c>
      <c r="G41" s="112" t="s">
        <v>51</v>
      </c>
      <c r="H41" s="112" t="s">
        <v>52</v>
      </c>
      <c r="I41" s="112" t="s">
        <v>53</v>
      </c>
      <c r="J41" s="112" t="s">
        <v>54</v>
      </c>
      <c r="K41" s="20" t="s">
        <v>791</v>
      </c>
      <c r="L41" s="20" t="s">
        <v>55</v>
      </c>
      <c r="M41" s="20" t="s">
        <v>56</v>
      </c>
      <c r="N41" s="20" t="s">
        <v>57</v>
      </c>
      <c r="O41" s="20" t="s">
        <v>58</v>
      </c>
      <c r="P41" s="20" t="s">
        <v>59</v>
      </c>
      <c r="Q41" s="20" t="s">
        <v>60</v>
      </c>
      <c r="R41" s="20" t="s">
        <v>61</v>
      </c>
      <c r="S41" s="20" t="s">
        <v>62</v>
      </c>
      <c r="T41" s="20" t="s">
        <v>63</v>
      </c>
      <c r="U41" s="20" t="s">
        <v>64</v>
      </c>
    </row>
    <row r="42" spans="2:21">
      <c r="C42" s="952" t="s">
        <v>184</v>
      </c>
      <c r="D42" s="952"/>
      <c r="E42" s="952"/>
      <c r="F42" s="113"/>
      <c r="G42" s="113"/>
      <c r="H42" s="113"/>
      <c r="I42" s="113"/>
      <c r="J42" s="113"/>
      <c r="K42" s="113"/>
      <c r="L42" s="113"/>
      <c r="M42" s="113"/>
      <c r="N42" s="113"/>
      <c r="O42" s="113"/>
      <c r="P42" s="113"/>
      <c r="Q42" s="113"/>
      <c r="R42" s="113"/>
      <c r="S42" s="113"/>
      <c r="T42" s="113"/>
      <c r="U42" s="113"/>
    </row>
    <row r="43" spans="2:21" ht="16.5" customHeight="1">
      <c r="C43" s="969" t="s">
        <v>185</v>
      </c>
      <c r="D43" s="952" t="s">
        <v>797</v>
      </c>
      <c r="E43" s="103" t="s">
        <v>151</v>
      </c>
      <c r="F43" s="113"/>
      <c r="G43" s="113"/>
      <c r="H43" s="113"/>
      <c r="I43" s="113"/>
      <c r="J43" s="113"/>
      <c r="K43" s="113"/>
      <c r="L43" s="113"/>
      <c r="M43" s="113"/>
      <c r="N43" s="113"/>
      <c r="O43" s="113"/>
      <c r="P43" s="113"/>
      <c r="Q43" s="113"/>
      <c r="R43" s="113"/>
      <c r="S43" s="113"/>
      <c r="T43" s="113"/>
      <c r="U43" s="113"/>
    </row>
    <row r="44" spans="2:21" ht="16.5">
      <c r="C44" s="969"/>
      <c r="D44" s="952"/>
      <c r="E44" s="103" t="s">
        <v>798</v>
      </c>
      <c r="F44" s="113"/>
      <c r="G44" s="113"/>
      <c r="H44" s="113"/>
      <c r="I44" s="113"/>
      <c r="J44" s="113"/>
      <c r="K44" s="113"/>
      <c r="L44" s="113"/>
      <c r="M44" s="113"/>
      <c r="N44" s="113"/>
      <c r="O44" s="113"/>
      <c r="P44" s="113"/>
      <c r="Q44" s="113"/>
      <c r="R44" s="113"/>
      <c r="S44" s="113"/>
      <c r="T44" s="113"/>
      <c r="U44" s="113"/>
    </row>
    <row r="45" spans="2:21" ht="16.5">
      <c r="C45" s="969"/>
      <c r="D45" s="970" t="s">
        <v>186</v>
      </c>
      <c r="E45" s="103" t="s">
        <v>793</v>
      </c>
      <c r="F45" s="113"/>
      <c r="G45" s="113"/>
      <c r="H45" s="113"/>
      <c r="I45" s="113"/>
      <c r="J45" s="113"/>
      <c r="K45" s="113"/>
      <c r="L45" s="113"/>
      <c r="M45" s="113"/>
      <c r="N45" s="113"/>
      <c r="O45" s="113"/>
      <c r="P45" s="113"/>
      <c r="Q45" s="113"/>
      <c r="R45" s="113"/>
      <c r="S45" s="113"/>
      <c r="T45" s="113"/>
      <c r="U45" s="113"/>
    </row>
    <row r="46" spans="2:21" ht="16.5">
      <c r="C46" s="969"/>
      <c r="D46" s="971"/>
      <c r="E46" s="103" t="s">
        <v>794</v>
      </c>
      <c r="F46" s="113"/>
      <c r="G46" s="113"/>
      <c r="H46" s="113"/>
      <c r="I46" s="113"/>
      <c r="J46" s="113"/>
      <c r="K46" s="113"/>
      <c r="L46" s="113"/>
      <c r="M46" s="113"/>
      <c r="N46" s="113"/>
      <c r="O46" s="113"/>
      <c r="P46" s="113"/>
      <c r="Q46" s="113"/>
      <c r="R46" s="113"/>
      <c r="S46" s="113"/>
      <c r="T46" s="113"/>
      <c r="U46" s="113"/>
    </row>
    <row r="47" spans="2:21" ht="20.25" customHeight="1">
      <c r="C47" s="969"/>
      <c r="D47" s="971"/>
      <c r="E47" s="103" t="s">
        <v>795</v>
      </c>
      <c r="F47" s="113"/>
      <c r="G47" s="113"/>
      <c r="H47" s="113"/>
      <c r="I47" s="113"/>
      <c r="J47" s="113"/>
      <c r="K47" s="113"/>
      <c r="L47" s="113"/>
      <c r="M47" s="113"/>
      <c r="N47" s="113"/>
      <c r="O47" s="113"/>
      <c r="P47" s="113"/>
      <c r="Q47" s="113"/>
      <c r="R47" s="113"/>
      <c r="S47" s="113"/>
      <c r="T47" s="113"/>
      <c r="U47" s="113"/>
    </row>
    <row r="48" spans="2:21" ht="33">
      <c r="C48" s="969"/>
      <c r="D48" s="972"/>
      <c r="E48" s="60" t="s">
        <v>124</v>
      </c>
      <c r="F48" s="113"/>
      <c r="G48" s="113"/>
      <c r="H48" s="113"/>
      <c r="I48" s="113"/>
      <c r="J48" s="113"/>
      <c r="K48" s="113"/>
      <c r="L48" s="113"/>
      <c r="M48" s="113"/>
      <c r="N48" s="113"/>
      <c r="O48" s="113"/>
      <c r="P48" s="113"/>
      <c r="Q48" s="113"/>
      <c r="R48" s="113"/>
      <c r="S48" s="113"/>
      <c r="T48" s="113"/>
      <c r="U48" s="113"/>
    </row>
    <row r="49" spans="2:23" ht="16.5">
      <c r="C49" s="969"/>
      <c r="D49" s="952" t="s">
        <v>799</v>
      </c>
      <c r="E49" s="59" t="s">
        <v>176</v>
      </c>
      <c r="F49" s="113"/>
      <c r="G49" s="113"/>
      <c r="H49" s="113"/>
      <c r="I49" s="113"/>
      <c r="J49" s="113"/>
      <c r="K49" s="113"/>
      <c r="L49" s="113"/>
      <c r="M49" s="113"/>
      <c r="N49" s="113"/>
      <c r="O49" s="113"/>
      <c r="P49" s="113"/>
      <c r="Q49" s="113"/>
      <c r="R49" s="113"/>
      <c r="S49" s="113"/>
      <c r="T49" s="113"/>
      <c r="U49" s="113"/>
    </row>
    <row r="50" spans="2:23" ht="33">
      <c r="C50" s="969"/>
      <c r="D50" s="952"/>
      <c r="E50" s="59" t="s">
        <v>124</v>
      </c>
      <c r="F50" s="114">
        <f>-F48</f>
        <v>0</v>
      </c>
      <c r="G50" s="114">
        <f>-G48</f>
        <v>0</v>
      </c>
      <c r="H50" s="114">
        <f t="shared" ref="H50:U50" si="7">-H48</f>
        <v>0</v>
      </c>
      <c r="I50" s="114">
        <f t="shared" si="7"/>
        <v>0</v>
      </c>
      <c r="J50" s="114">
        <f t="shared" si="7"/>
        <v>0</v>
      </c>
      <c r="K50" s="114">
        <f t="shared" si="7"/>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row>
    <row r="51" spans="2:23" ht="33">
      <c r="C51" s="969"/>
      <c r="D51" s="952"/>
      <c r="E51" s="60" t="s">
        <v>792</v>
      </c>
      <c r="F51" s="113"/>
      <c r="G51" s="113"/>
      <c r="H51" s="113"/>
      <c r="I51" s="113"/>
      <c r="J51" s="113"/>
      <c r="K51" s="113"/>
      <c r="L51" s="113"/>
      <c r="M51" s="113"/>
      <c r="N51" s="113"/>
      <c r="O51" s="113"/>
      <c r="P51" s="113"/>
      <c r="Q51" s="113"/>
      <c r="R51" s="113"/>
      <c r="S51" s="113"/>
      <c r="T51" s="113"/>
      <c r="U51" s="113"/>
    </row>
    <row r="52" spans="2:23" ht="16.5">
      <c r="C52" s="969"/>
      <c r="D52" s="952"/>
      <c r="E52" s="103" t="s">
        <v>178</v>
      </c>
      <c r="F52" s="113"/>
      <c r="G52" s="113"/>
      <c r="H52" s="113"/>
      <c r="I52" s="113"/>
      <c r="J52" s="113"/>
      <c r="K52" s="113"/>
      <c r="L52" s="113"/>
      <c r="M52" s="113"/>
      <c r="N52" s="113"/>
      <c r="O52" s="113"/>
      <c r="P52" s="113"/>
      <c r="Q52" s="113"/>
      <c r="R52" s="113"/>
      <c r="S52" s="113"/>
      <c r="T52" s="113"/>
      <c r="U52" s="113"/>
    </row>
    <row r="53" spans="2:23" ht="33">
      <c r="C53" s="969"/>
      <c r="D53" s="952"/>
      <c r="E53" s="103" t="s">
        <v>671</v>
      </c>
      <c r="F53" s="113"/>
      <c r="G53" s="113"/>
      <c r="H53" s="113"/>
      <c r="I53" s="113"/>
      <c r="J53" s="113"/>
      <c r="K53" s="113"/>
      <c r="L53" s="113"/>
      <c r="M53" s="113"/>
      <c r="N53" s="113"/>
      <c r="O53" s="113"/>
      <c r="P53" s="113"/>
      <c r="Q53" s="113"/>
      <c r="R53" s="113"/>
      <c r="S53" s="113"/>
      <c r="T53" s="113"/>
      <c r="U53" s="113"/>
    </row>
    <row r="54" spans="2:23">
      <c r="C54" s="952" t="s">
        <v>800</v>
      </c>
      <c r="D54" s="952"/>
      <c r="E54" s="952"/>
      <c r="F54" s="114">
        <f>SUM(F42:F44)+(F45-SUM(F46:F47)+F48)+SUM(F49:F53)</f>
        <v>0</v>
      </c>
      <c r="G54" s="114">
        <f>SUM(G42:G44)+(G45-SUM(G46:G47)+G48)+SUM(G49:G53)</f>
        <v>0</v>
      </c>
      <c r="H54" s="114">
        <f t="shared" ref="H54:U54" si="8">SUM(H42:H44)+(H45-SUM(H46:H47)+H48)+SUM(H49:H53)</f>
        <v>0</v>
      </c>
      <c r="I54" s="114">
        <f t="shared" si="8"/>
        <v>0</v>
      </c>
      <c r="J54" s="114">
        <f t="shared" si="8"/>
        <v>0</v>
      </c>
      <c r="K54" s="114">
        <f t="shared" si="8"/>
        <v>0</v>
      </c>
      <c r="L54" s="114">
        <f t="shared" si="8"/>
        <v>0</v>
      </c>
      <c r="M54" s="114">
        <f t="shared" si="8"/>
        <v>0</v>
      </c>
      <c r="N54" s="114">
        <f t="shared" si="8"/>
        <v>0</v>
      </c>
      <c r="O54" s="114">
        <f t="shared" si="8"/>
        <v>0</v>
      </c>
      <c r="P54" s="114">
        <f t="shared" si="8"/>
        <v>0</v>
      </c>
      <c r="Q54" s="114">
        <f t="shared" si="8"/>
        <v>0</v>
      </c>
      <c r="R54" s="114">
        <f t="shared" si="8"/>
        <v>0</v>
      </c>
      <c r="S54" s="114">
        <f t="shared" si="8"/>
        <v>0</v>
      </c>
      <c r="T54" s="114">
        <f t="shared" si="8"/>
        <v>0</v>
      </c>
      <c r="U54" s="114">
        <f t="shared" si="8"/>
        <v>0</v>
      </c>
    </row>
    <row r="55" spans="2:23" ht="16.5">
      <c r="B55" s="18" t="s">
        <v>77</v>
      </c>
      <c r="C55" s="15" t="s">
        <v>801</v>
      </c>
      <c r="D55" s="15"/>
      <c r="E55" s="15"/>
    </row>
    <row r="56" spans="2:23" ht="16.5">
      <c r="C56" s="936"/>
      <c r="D56" s="936"/>
      <c r="E56" s="936"/>
      <c r="F56" s="117" t="s">
        <v>191</v>
      </c>
      <c r="G56" s="112" t="s">
        <v>51</v>
      </c>
      <c r="H56" s="112" t="s">
        <v>882</v>
      </c>
      <c r="I56" s="112" t="s">
        <v>912</v>
      </c>
      <c r="J56" s="112" t="s">
        <v>54</v>
      </c>
      <c r="K56" s="20" t="s">
        <v>791</v>
      </c>
      <c r="L56" s="20" t="s">
        <v>55</v>
      </c>
      <c r="M56" s="20" t="s">
        <v>56</v>
      </c>
      <c r="N56" s="20" t="s">
        <v>57</v>
      </c>
      <c r="O56" s="20" t="s">
        <v>58</v>
      </c>
      <c r="P56" s="20" t="s">
        <v>59</v>
      </c>
      <c r="Q56" s="20" t="s">
        <v>60</v>
      </c>
      <c r="R56" s="20" t="s">
        <v>61</v>
      </c>
      <c r="S56" s="20" t="s">
        <v>62</v>
      </c>
      <c r="T56" s="20" t="s">
        <v>63</v>
      </c>
      <c r="U56" s="20" t="s">
        <v>64</v>
      </c>
    </row>
    <row r="57" spans="2:23" ht="16.5">
      <c r="C57" s="938" t="s">
        <v>654</v>
      </c>
      <c r="D57" s="928" t="s">
        <v>655</v>
      </c>
      <c r="E57" s="929"/>
      <c r="F57" s="113"/>
      <c r="G57" s="113"/>
      <c r="H57" s="113"/>
      <c r="I57" s="113"/>
      <c r="J57" s="113"/>
      <c r="K57" s="113"/>
      <c r="L57" s="113"/>
      <c r="M57" s="113"/>
      <c r="N57" s="113"/>
      <c r="O57" s="113"/>
      <c r="P57" s="113"/>
      <c r="Q57" s="113"/>
      <c r="R57" s="113"/>
      <c r="S57" s="113"/>
      <c r="T57" s="113"/>
      <c r="U57" s="113"/>
      <c r="W57" s="453"/>
    </row>
    <row r="58" spans="2:23" ht="16.5">
      <c r="C58" s="939"/>
      <c r="D58" s="941" t="s">
        <v>656</v>
      </c>
      <c r="E58" s="942"/>
      <c r="F58" s="113"/>
      <c r="G58" s="113"/>
      <c r="H58" s="113"/>
      <c r="I58" s="113"/>
      <c r="J58" s="113"/>
      <c r="K58" s="113"/>
      <c r="L58" s="113"/>
      <c r="M58" s="113"/>
      <c r="N58" s="113"/>
      <c r="O58" s="113"/>
      <c r="P58" s="113"/>
      <c r="Q58" s="113"/>
      <c r="R58" s="113"/>
      <c r="S58" s="113"/>
      <c r="T58" s="113"/>
      <c r="U58" s="113"/>
      <c r="W58" s="453"/>
    </row>
    <row r="59" spans="2:23" ht="16.5" customHeight="1">
      <c r="C59" s="939"/>
      <c r="D59" s="943" t="s">
        <v>657</v>
      </c>
      <c r="E59" s="944"/>
      <c r="F59" s="113"/>
      <c r="G59" s="113"/>
      <c r="H59" s="113"/>
      <c r="I59" s="113"/>
      <c r="J59" s="113"/>
      <c r="K59" s="113"/>
      <c r="L59" s="113"/>
      <c r="M59" s="113"/>
      <c r="N59" s="113"/>
      <c r="O59" s="113"/>
      <c r="P59" s="113"/>
      <c r="Q59" s="113"/>
      <c r="R59" s="113"/>
      <c r="S59" s="113"/>
      <c r="T59" s="113"/>
      <c r="U59" s="113"/>
      <c r="W59" s="453"/>
    </row>
    <row r="60" spans="2:23" ht="17.25" customHeight="1">
      <c r="C60" s="939"/>
      <c r="D60" s="945" t="s">
        <v>658</v>
      </c>
      <c r="E60" s="946"/>
      <c r="F60" s="113"/>
      <c r="G60" s="113"/>
      <c r="H60" s="113"/>
      <c r="I60" s="113"/>
      <c r="J60" s="113"/>
      <c r="K60" s="113"/>
      <c r="L60" s="113"/>
      <c r="M60" s="113"/>
      <c r="N60" s="113"/>
      <c r="O60" s="113"/>
      <c r="P60" s="113"/>
      <c r="Q60" s="113"/>
      <c r="R60" s="113"/>
      <c r="S60" s="113"/>
      <c r="T60" s="113"/>
      <c r="U60" s="113"/>
      <c r="W60" s="453"/>
    </row>
    <row r="61" spans="2:23" ht="16.5" customHeight="1">
      <c r="C61" s="939"/>
      <c r="D61" s="928" t="s">
        <v>667</v>
      </c>
      <c r="E61" s="929"/>
      <c r="F61" s="113"/>
      <c r="G61" s="113"/>
      <c r="H61" s="113"/>
      <c r="I61" s="113"/>
      <c r="J61" s="113"/>
      <c r="K61" s="113"/>
      <c r="L61" s="113"/>
      <c r="M61" s="113"/>
      <c r="N61" s="113"/>
      <c r="O61" s="113"/>
      <c r="P61" s="113"/>
      <c r="Q61" s="113"/>
      <c r="R61" s="113"/>
      <c r="S61" s="113"/>
      <c r="T61" s="113"/>
      <c r="U61" s="113"/>
      <c r="W61" s="453"/>
    </row>
    <row r="62" spans="2:23" ht="16.5">
      <c r="C62" s="939"/>
      <c r="D62" s="928" t="s">
        <v>659</v>
      </c>
      <c r="E62" s="929"/>
      <c r="F62" s="113"/>
      <c r="G62" s="113"/>
      <c r="H62" s="113"/>
      <c r="I62" s="113"/>
      <c r="J62" s="113"/>
      <c r="K62" s="113"/>
      <c r="L62" s="113"/>
      <c r="M62" s="113"/>
      <c r="N62" s="113"/>
      <c r="O62" s="113"/>
      <c r="P62" s="113"/>
      <c r="Q62" s="113"/>
      <c r="R62" s="113"/>
      <c r="S62" s="113"/>
      <c r="T62" s="113"/>
      <c r="U62" s="113"/>
      <c r="W62" s="453"/>
    </row>
    <row r="63" spans="2:23" ht="18" customHeight="1">
      <c r="C63" s="939"/>
      <c r="D63" s="928" t="s">
        <v>660</v>
      </c>
      <c r="E63" s="929"/>
      <c r="F63" s="113"/>
      <c r="G63" s="113"/>
      <c r="H63" s="113"/>
      <c r="I63" s="113"/>
      <c r="J63" s="113"/>
      <c r="K63" s="113"/>
      <c r="L63" s="113"/>
      <c r="M63" s="113"/>
      <c r="N63" s="113"/>
      <c r="O63" s="113"/>
      <c r="P63" s="113"/>
      <c r="Q63" s="113"/>
      <c r="R63" s="113"/>
      <c r="S63" s="113"/>
      <c r="T63" s="113"/>
      <c r="U63" s="113"/>
      <c r="W63" s="453"/>
    </row>
    <row r="64" spans="2:23" ht="16.5">
      <c r="C64" s="939"/>
      <c r="D64" s="928" t="s">
        <v>661</v>
      </c>
      <c r="E64" s="929"/>
      <c r="F64" s="113"/>
      <c r="G64" s="113"/>
      <c r="H64" s="113"/>
      <c r="I64" s="113"/>
      <c r="J64" s="113"/>
      <c r="K64" s="113"/>
      <c r="L64" s="113"/>
      <c r="M64" s="113"/>
      <c r="N64" s="113"/>
      <c r="O64" s="113"/>
      <c r="P64" s="113"/>
      <c r="Q64" s="113"/>
      <c r="R64" s="113"/>
      <c r="S64" s="113"/>
      <c r="T64" s="113"/>
      <c r="U64" s="113"/>
      <c r="W64" s="453"/>
    </row>
    <row r="65" spans="1:23" ht="16.5">
      <c r="C65" s="939"/>
      <c r="D65" s="928" t="s">
        <v>662</v>
      </c>
      <c r="E65" s="929"/>
      <c r="F65" s="113"/>
      <c r="G65" s="113"/>
      <c r="H65" s="113"/>
      <c r="I65" s="113"/>
      <c r="J65" s="113"/>
      <c r="K65" s="113"/>
      <c r="L65" s="113"/>
      <c r="M65" s="113"/>
      <c r="N65" s="113"/>
      <c r="O65" s="113"/>
      <c r="P65" s="113"/>
      <c r="Q65" s="113"/>
      <c r="R65" s="113"/>
      <c r="S65" s="113"/>
      <c r="T65" s="113"/>
      <c r="U65" s="113"/>
      <c r="W65" s="453"/>
    </row>
    <row r="66" spans="1:23" ht="16.5" customHeight="1">
      <c r="C66" s="939"/>
      <c r="D66" s="973" t="s">
        <v>663</v>
      </c>
      <c r="E66" s="974"/>
      <c r="F66" s="113"/>
      <c r="G66" s="113"/>
      <c r="H66" s="113"/>
      <c r="I66" s="113"/>
      <c r="J66" s="113"/>
      <c r="K66" s="113"/>
      <c r="L66" s="113"/>
      <c r="M66" s="113"/>
      <c r="N66" s="113"/>
      <c r="O66" s="113"/>
      <c r="P66" s="113"/>
      <c r="Q66" s="113"/>
      <c r="R66" s="113"/>
      <c r="S66" s="113"/>
      <c r="T66" s="113"/>
      <c r="U66" s="113"/>
      <c r="W66" s="453"/>
    </row>
    <row r="67" spans="1:23" ht="16.5">
      <c r="C67" s="939"/>
      <c r="D67" s="928" t="s">
        <v>664</v>
      </c>
      <c r="E67" s="929"/>
      <c r="F67" s="113"/>
      <c r="G67" s="113"/>
      <c r="H67" s="113"/>
      <c r="I67" s="113"/>
      <c r="J67" s="113"/>
      <c r="K67" s="113"/>
      <c r="L67" s="113"/>
      <c r="M67" s="113"/>
      <c r="N67" s="113"/>
      <c r="O67" s="113"/>
      <c r="P67" s="113"/>
      <c r="Q67" s="113"/>
      <c r="R67" s="113"/>
      <c r="S67" s="113"/>
      <c r="T67" s="113"/>
      <c r="U67" s="113"/>
      <c r="W67" s="453"/>
    </row>
    <row r="68" spans="1:23" ht="16.5">
      <c r="C68" s="940"/>
      <c r="D68" s="928" t="s">
        <v>668</v>
      </c>
      <c r="E68" s="929"/>
      <c r="F68" s="113"/>
      <c r="G68" s="113"/>
      <c r="H68" s="113"/>
      <c r="I68" s="113"/>
      <c r="J68" s="113"/>
      <c r="K68" s="113"/>
      <c r="L68" s="113"/>
      <c r="M68" s="113"/>
      <c r="N68" s="113"/>
      <c r="O68" s="113"/>
      <c r="P68" s="113"/>
      <c r="Q68" s="113"/>
      <c r="R68" s="113"/>
      <c r="S68" s="113"/>
      <c r="T68" s="113"/>
      <c r="U68" s="113"/>
      <c r="W68" s="453"/>
    </row>
    <row r="69" spans="1:23" ht="16.5">
      <c r="C69" s="937" t="s">
        <v>665</v>
      </c>
      <c r="D69" s="937"/>
      <c r="E69" s="937"/>
      <c r="F69" s="113"/>
      <c r="G69" s="113"/>
      <c r="H69" s="113"/>
      <c r="I69" s="113"/>
      <c r="J69" s="113"/>
      <c r="K69" s="113"/>
      <c r="L69" s="113"/>
      <c r="M69" s="113"/>
      <c r="N69" s="113"/>
      <c r="O69" s="113"/>
      <c r="P69" s="113"/>
      <c r="Q69" s="113"/>
      <c r="R69" s="113"/>
      <c r="S69" s="113"/>
      <c r="T69" s="113"/>
      <c r="U69" s="113"/>
      <c r="W69" s="453"/>
    </row>
    <row r="70" spans="1:23" ht="16.5">
      <c r="C70" s="937" t="s">
        <v>666</v>
      </c>
      <c r="D70" s="937"/>
      <c r="E70" s="937"/>
      <c r="F70" s="113"/>
      <c r="G70" s="113"/>
      <c r="H70" s="113"/>
      <c r="I70" s="113"/>
      <c r="J70" s="113"/>
      <c r="K70" s="113"/>
      <c r="L70" s="113"/>
      <c r="M70" s="113"/>
      <c r="N70" s="113"/>
      <c r="O70" s="113"/>
      <c r="P70" s="113"/>
      <c r="Q70" s="113"/>
      <c r="R70" s="113"/>
      <c r="S70" s="113"/>
      <c r="T70" s="113"/>
      <c r="U70" s="113"/>
      <c r="W70" s="453"/>
    </row>
    <row r="71" spans="1:23">
      <c r="C71" s="930" t="s">
        <v>669</v>
      </c>
      <c r="D71" s="931"/>
      <c r="E71" s="932"/>
      <c r="F71" s="114">
        <f t="shared" ref="F71:U71" si="9">SUM(F57:F69)-F70</f>
        <v>0</v>
      </c>
      <c r="G71" s="114">
        <f t="shared" si="9"/>
        <v>0</v>
      </c>
      <c r="H71" s="114">
        <f t="shared" si="9"/>
        <v>0</v>
      </c>
      <c r="I71" s="114">
        <f t="shared" si="9"/>
        <v>0</v>
      </c>
      <c r="J71" s="114">
        <f t="shared" si="9"/>
        <v>0</v>
      </c>
      <c r="K71" s="114">
        <f t="shared" si="9"/>
        <v>0</v>
      </c>
      <c r="L71" s="114">
        <f t="shared" si="9"/>
        <v>0</v>
      </c>
      <c r="M71" s="114">
        <f t="shared" si="9"/>
        <v>0</v>
      </c>
      <c r="N71" s="114">
        <f t="shared" si="9"/>
        <v>0</v>
      </c>
      <c r="O71" s="114">
        <f t="shared" si="9"/>
        <v>0</v>
      </c>
      <c r="P71" s="114">
        <f t="shared" si="9"/>
        <v>0</v>
      </c>
      <c r="Q71" s="114">
        <f t="shared" si="9"/>
        <v>0</v>
      </c>
      <c r="R71" s="114">
        <f t="shared" si="9"/>
        <v>0</v>
      </c>
      <c r="S71" s="114">
        <f t="shared" si="9"/>
        <v>0</v>
      </c>
      <c r="T71" s="114">
        <f t="shared" si="9"/>
        <v>0</v>
      </c>
      <c r="U71" s="114">
        <f t="shared" si="9"/>
        <v>0</v>
      </c>
      <c r="W71" s="453"/>
    </row>
    <row r="72" spans="1:23" ht="16.5">
      <c r="B72" s="18" t="s">
        <v>78</v>
      </c>
      <c r="C72" s="15" t="s">
        <v>165</v>
      </c>
      <c r="D72" s="15"/>
      <c r="W72" s="453"/>
    </row>
    <row r="73" spans="1:23" ht="16.5">
      <c r="C73" s="936"/>
      <c r="D73" s="936"/>
      <c r="E73" s="936"/>
      <c r="F73" s="117" t="s">
        <v>191</v>
      </c>
      <c r="G73" s="112" t="s">
        <v>51</v>
      </c>
      <c r="H73" s="112" t="s">
        <v>52</v>
      </c>
      <c r="I73" s="112" t="s">
        <v>53</v>
      </c>
      <c r="J73" s="112" t="s">
        <v>54</v>
      </c>
      <c r="K73" s="20" t="s">
        <v>791</v>
      </c>
      <c r="L73" s="20" t="s">
        <v>55</v>
      </c>
      <c r="M73" s="20" t="s">
        <v>56</v>
      </c>
      <c r="N73" s="20" t="s">
        <v>57</v>
      </c>
      <c r="O73" s="20" t="s">
        <v>58</v>
      </c>
      <c r="P73" s="20" t="s">
        <v>59</v>
      </c>
      <c r="Q73" s="20" t="s">
        <v>60</v>
      </c>
      <c r="R73" s="20" t="s">
        <v>61</v>
      </c>
      <c r="S73" s="20" t="s">
        <v>62</v>
      </c>
      <c r="T73" s="20" t="s">
        <v>63</v>
      </c>
      <c r="U73" s="20" t="s">
        <v>64</v>
      </c>
      <c r="W73" s="453"/>
    </row>
    <row r="74" spans="1:23" ht="16.5">
      <c r="C74" s="937" t="s">
        <v>79</v>
      </c>
      <c r="D74" s="937"/>
      <c r="E74" s="937"/>
      <c r="F74" s="35" t="str">
        <f>IFERROR(F54/F71,"0")</f>
        <v>0</v>
      </c>
      <c r="G74" s="35" t="str">
        <f t="shared" ref="G74:U74" si="10">IFERROR(G54/G71,"0")</f>
        <v>0</v>
      </c>
      <c r="H74" s="35" t="str">
        <f t="shared" si="10"/>
        <v>0</v>
      </c>
      <c r="I74" s="35" t="str">
        <f t="shared" si="10"/>
        <v>0</v>
      </c>
      <c r="J74" s="35" t="str">
        <f t="shared" si="10"/>
        <v>0</v>
      </c>
      <c r="K74" s="35" t="str">
        <f t="shared" si="10"/>
        <v>0</v>
      </c>
      <c r="L74" s="35" t="str">
        <f t="shared" si="10"/>
        <v>0</v>
      </c>
      <c r="M74" s="35" t="str">
        <f t="shared" si="10"/>
        <v>0</v>
      </c>
      <c r="N74" s="35" t="str">
        <f t="shared" si="10"/>
        <v>0</v>
      </c>
      <c r="O74" s="35" t="str">
        <f t="shared" si="10"/>
        <v>0</v>
      </c>
      <c r="P74" s="35" t="str">
        <f t="shared" si="10"/>
        <v>0</v>
      </c>
      <c r="Q74" s="35" t="str">
        <f t="shared" si="10"/>
        <v>0</v>
      </c>
      <c r="R74" s="35" t="str">
        <f t="shared" si="10"/>
        <v>0</v>
      </c>
      <c r="S74" s="35" t="str">
        <f t="shared" si="10"/>
        <v>0</v>
      </c>
      <c r="T74" s="35" t="str">
        <f t="shared" si="10"/>
        <v>0</v>
      </c>
      <c r="U74" s="35" t="str">
        <f t="shared" si="10"/>
        <v>0</v>
      </c>
      <c r="W74" s="453"/>
    </row>
    <row r="75" spans="1:23" ht="16.5">
      <c r="C75" s="23" t="s">
        <v>80</v>
      </c>
      <c r="D75" s="114"/>
      <c r="E75" s="114"/>
      <c r="F75" s="114">
        <f>MAX((3%-F74)*F71,0)</f>
        <v>0</v>
      </c>
      <c r="G75" s="114">
        <f t="shared" ref="G75:U75" si="11">MAX((3%-G74)*G71,0)</f>
        <v>0</v>
      </c>
      <c r="H75" s="114">
        <f t="shared" si="11"/>
        <v>0</v>
      </c>
      <c r="I75" s="114">
        <f t="shared" si="11"/>
        <v>0</v>
      </c>
      <c r="J75" s="114">
        <f t="shared" si="11"/>
        <v>0</v>
      </c>
      <c r="K75" s="114">
        <f t="shared" si="11"/>
        <v>0</v>
      </c>
      <c r="L75" s="114">
        <f t="shared" si="11"/>
        <v>0</v>
      </c>
      <c r="M75" s="114">
        <f t="shared" si="11"/>
        <v>0</v>
      </c>
      <c r="N75" s="114">
        <f t="shared" si="11"/>
        <v>0</v>
      </c>
      <c r="O75" s="114">
        <f t="shared" si="11"/>
        <v>0</v>
      </c>
      <c r="P75" s="114">
        <f t="shared" si="11"/>
        <v>0</v>
      </c>
      <c r="Q75" s="114">
        <f t="shared" si="11"/>
        <v>0</v>
      </c>
      <c r="R75" s="114">
        <f t="shared" si="11"/>
        <v>0</v>
      </c>
      <c r="S75" s="114">
        <f t="shared" si="11"/>
        <v>0</v>
      </c>
      <c r="T75" s="114">
        <f t="shared" si="11"/>
        <v>0</v>
      </c>
      <c r="U75" s="114">
        <f t="shared" si="11"/>
        <v>0</v>
      </c>
      <c r="W75" s="453"/>
    </row>
    <row r="77" spans="1:23" s="16" customFormat="1">
      <c r="A77" s="34" t="s">
        <v>789</v>
      </c>
      <c r="B77" s="34"/>
      <c r="C77" s="34"/>
      <c r="D77" s="34"/>
      <c r="E77" s="34"/>
    </row>
    <row r="78" spans="1:23" ht="16.5">
      <c r="B78" s="18" t="s">
        <v>48</v>
      </c>
      <c r="C78" s="15" t="s">
        <v>827</v>
      </c>
      <c r="D78" s="15"/>
    </row>
    <row r="79" spans="1:23" ht="16.5">
      <c r="C79" s="936"/>
      <c r="D79" s="936"/>
      <c r="E79" s="936"/>
      <c r="F79" s="117" t="s">
        <v>191</v>
      </c>
      <c r="G79" s="112" t="s">
        <v>81</v>
      </c>
      <c r="H79" s="112" t="s">
        <v>52</v>
      </c>
      <c r="I79" s="112" t="s">
        <v>53</v>
      </c>
      <c r="J79" s="112" t="s">
        <v>84</v>
      </c>
      <c r="K79" s="112" t="s">
        <v>85</v>
      </c>
      <c r="L79" s="112" t="s">
        <v>86</v>
      </c>
      <c r="M79" s="112" t="s">
        <v>87</v>
      </c>
      <c r="N79" s="112" t="s">
        <v>88</v>
      </c>
      <c r="O79" s="112" t="s">
        <v>89</v>
      </c>
      <c r="P79" s="112" t="s">
        <v>90</v>
      </c>
      <c r="Q79" s="112" t="s">
        <v>91</v>
      </c>
      <c r="R79" s="112" t="s">
        <v>92</v>
      </c>
      <c r="S79" s="112" t="s">
        <v>93</v>
      </c>
      <c r="T79" s="112" t="s">
        <v>94</v>
      </c>
      <c r="U79" s="112" t="s">
        <v>95</v>
      </c>
    </row>
    <row r="80" spans="1:23" ht="16.5">
      <c r="C80" s="978" t="s">
        <v>802</v>
      </c>
      <c r="D80" s="969" t="s">
        <v>672</v>
      </c>
      <c r="E80" s="105" t="s">
        <v>803</v>
      </c>
      <c r="F80" s="24"/>
      <c r="G80" s="25"/>
      <c r="H80" s="25"/>
      <c r="I80" s="25"/>
      <c r="J80" s="25"/>
      <c r="K80" s="25"/>
      <c r="L80" s="26"/>
      <c r="M80" s="26"/>
      <c r="N80" s="26"/>
      <c r="O80" s="26"/>
      <c r="P80" s="26"/>
      <c r="Q80" s="26"/>
      <c r="R80" s="26"/>
      <c r="S80" s="26"/>
      <c r="T80" s="26"/>
      <c r="U80" s="26"/>
    </row>
    <row r="81" spans="2:23" ht="16.5">
      <c r="C81" s="979"/>
      <c r="D81" s="969"/>
      <c r="E81" s="105" t="s">
        <v>188</v>
      </c>
      <c r="F81" s="24"/>
      <c r="G81" s="25"/>
      <c r="H81" s="25"/>
      <c r="I81" s="25"/>
      <c r="J81" s="25"/>
      <c r="K81" s="25"/>
      <c r="L81" s="26"/>
      <c r="M81" s="26"/>
      <c r="N81" s="26"/>
      <c r="O81" s="26"/>
      <c r="P81" s="26"/>
      <c r="Q81" s="26"/>
      <c r="R81" s="26"/>
      <c r="S81" s="26"/>
      <c r="T81" s="26"/>
      <c r="U81" s="26"/>
    </row>
    <row r="82" spans="2:23" ht="16.5">
      <c r="C82" s="979"/>
      <c r="D82" s="969"/>
      <c r="E82" s="105" t="s">
        <v>189</v>
      </c>
      <c r="F82" s="24"/>
      <c r="G82" s="25"/>
      <c r="H82" s="25"/>
      <c r="I82" s="25"/>
      <c r="J82" s="25"/>
      <c r="K82" s="25"/>
      <c r="L82" s="26"/>
      <c r="M82" s="26"/>
      <c r="N82" s="26"/>
      <c r="O82" s="26"/>
      <c r="P82" s="26"/>
      <c r="Q82" s="26"/>
      <c r="R82" s="26"/>
      <c r="S82" s="26"/>
      <c r="T82" s="26"/>
      <c r="U82" s="26"/>
    </row>
    <row r="83" spans="2:23" ht="16.5">
      <c r="C83" s="979"/>
      <c r="D83" s="978" t="s">
        <v>190</v>
      </c>
      <c r="E83" s="115" t="s">
        <v>804</v>
      </c>
      <c r="F83" s="27"/>
      <c r="G83" s="25"/>
      <c r="H83" s="25"/>
      <c r="I83" s="25"/>
      <c r="J83" s="25"/>
      <c r="K83" s="25"/>
      <c r="L83" s="26"/>
      <c r="M83" s="26"/>
      <c r="N83" s="26"/>
      <c r="O83" s="26"/>
      <c r="P83" s="26"/>
      <c r="Q83" s="26"/>
      <c r="R83" s="26"/>
      <c r="S83" s="26"/>
      <c r="T83" s="26"/>
      <c r="U83" s="26"/>
    </row>
    <row r="84" spans="2:23" ht="33">
      <c r="C84" s="980"/>
      <c r="D84" s="980"/>
      <c r="E84" s="509" t="s">
        <v>692</v>
      </c>
      <c r="F84" s="24"/>
      <c r="G84" s="25"/>
      <c r="H84" s="25"/>
      <c r="I84" s="25"/>
      <c r="J84" s="25"/>
      <c r="K84" s="25"/>
      <c r="L84" s="26"/>
      <c r="M84" s="26"/>
      <c r="N84" s="26"/>
      <c r="O84" s="26"/>
      <c r="P84" s="26"/>
      <c r="Q84" s="26"/>
      <c r="R84" s="26"/>
      <c r="S84" s="26"/>
      <c r="T84" s="26"/>
      <c r="U84" s="26"/>
    </row>
    <row r="85" spans="2:23" ht="16.5">
      <c r="C85" s="975" t="s">
        <v>805</v>
      </c>
      <c r="D85" s="976"/>
      <c r="E85" s="977"/>
      <c r="F85" s="105">
        <f>SUM(F80:F84)</f>
        <v>0</v>
      </c>
      <c r="G85" s="105">
        <f t="shared" ref="G85:U85" si="12">SUM(G80:G84)</f>
        <v>0</v>
      </c>
      <c r="H85" s="105">
        <f t="shared" si="12"/>
        <v>0</v>
      </c>
      <c r="I85" s="105">
        <f t="shared" si="12"/>
        <v>0</v>
      </c>
      <c r="J85" s="105">
        <f t="shared" si="12"/>
        <v>0</v>
      </c>
      <c r="K85" s="105">
        <f t="shared" si="12"/>
        <v>0</v>
      </c>
      <c r="L85" s="105">
        <f t="shared" si="12"/>
        <v>0</v>
      </c>
      <c r="M85" s="105">
        <f t="shared" si="12"/>
        <v>0</v>
      </c>
      <c r="N85" s="105">
        <f t="shared" si="12"/>
        <v>0</v>
      </c>
      <c r="O85" s="105">
        <f t="shared" si="12"/>
        <v>0</v>
      </c>
      <c r="P85" s="105">
        <f t="shared" si="12"/>
        <v>0</v>
      </c>
      <c r="Q85" s="105">
        <f t="shared" si="12"/>
        <v>0</v>
      </c>
      <c r="R85" s="105">
        <f t="shared" si="12"/>
        <v>0</v>
      </c>
      <c r="S85" s="105">
        <f t="shared" si="12"/>
        <v>0</v>
      </c>
      <c r="T85" s="105">
        <f t="shared" si="12"/>
        <v>0</v>
      </c>
      <c r="U85" s="105">
        <f t="shared" si="12"/>
        <v>0</v>
      </c>
    </row>
    <row r="86" spans="2:23" ht="15.75" customHeight="1">
      <c r="C86" s="28" t="s">
        <v>806</v>
      </c>
      <c r="D86" s="115" t="s">
        <v>190</v>
      </c>
      <c r="E86" s="115" t="s">
        <v>673</v>
      </c>
      <c r="F86" s="29"/>
      <c r="G86" s="25"/>
      <c r="H86" s="25"/>
      <c r="I86" s="25"/>
      <c r="J86" s="25"/>
      <c r="K86" s="25"/>
      <c r="L86" s="26"/>
      <c r="M86" s="26"/>
      <c r="N86" s="26"/>
      <c r="O86" s="26"/>
      <c r="P86" s="26"/>
      <c r="Q86" s="26"/>
      <c r="R86" s="26"/>
      <c r="S86" s="26"/>
      <c r="T86" s="26"/>
      <c r="U86" s="26"/>
    </row>
    <row r="87" spans="2:23" ht="16.5" customHeight="1">
      <c r="C87" s="454" t="s">
        <v>146</v>
      </c>
      <c r="D87" s="31"/>
      <c r="E87" s="31"/>
      <c r="F87" s="31"/>
      <c r="G87" s="31"/>
      <c r="H87" s="31"/>
      <c r="I87" s="31"/>
      <c r="J87" s="31"/>
      <c r="K87" s="31"/>
      <c r="L87" s="31"/>
      <c r="M87" s="31"/>
      <c r="N87" s="31"/>
      <c r="O87" s="31"/>
      <c r="P87" s="31"/>
      <c r="Q87" s="31"/>
      <c r="R87" s="31"/>
      <c r="S87" s="31"/>
      <c r="T87" s="31"/>
      <c r="U87" s="31"/>
      <c r="V87" s="31"/>
      <c r="W87" s="31"/>
    </row>
    <row r="88" spans="2:23">
      <c r="C88" s="30"/>
      <c r="D88" s="31"/>
      <c r="E88" s="31"/>
      <c r="F88" s="31"/>
      <c r="G88" s="32"/>
      <c r="H88" s="32"/>
      <c r="I88" s="32"/>
      <c r="J88" s="32"/>
      <c r="K88" s="32"/>
      <c r="L88" s="33"/>
      <c r="M88" s="33"/>
      <c r="N88" s="33"/>
      <c r="O88" s="33"/>
      <c r="P88" s="33"/>
      <c r="Q88" s="33"/>
      <c r="R88" s="33"/>
      <c r="S88" s="33"/>
      <c r="T88" s="32"/>
      <c r="U88" s="32"/>
    </row>
    <row r="89" spans="2:23" ht="16.5">
      <c r="B89" s="18" t="s">
        <v>75</v>
      </c>
      <c r="C89" s="15" t="s">
        <v>807</v>
      </c>
      <c r="D89" s="15"/>
    </row>
    <row r="90" spans="2:23" ht="16.149999999999999" customHeight="1">
      <c r="B90" s="18"/>
      <c r="C90" s="936"/>
      <c r="D90" s="936"/>
      <c r="E90" s="936"/>
      <c r="F90" s="117" t="s">
        <v>191</v>
      </c>
      <c r="G90" s="112" t="s">
        <v>81</v>
      </c>
      <c r="H90" s="112" t="s">
        <v>52</v>
      </c>
      <c r="I90" s="112" t="s">
        <v>53</v>
      </c>
      <c r="J90" s="112" t="s">
        <v>84</v>
      </c>
      <c r="K90" s="112" t="s">
        <v>85</v>
      </c>
      <c r="L90" s="112" t="s">
        <v>86</v>
      </c>
      <c r="M90" s="112" t="s">
        <v>87</v>
      </c>
      <c r="N90" s="112" t="s">
        <v>88</v>
      </c>
      <c r="O90" s="112" t="s">
        <v>89</v>
      </c>
      <c r="P90" s="112" t="s">
        <v>90</v>
      </c>
      <c r="Q90" s="112" t="s">
        <v>91</v>
      </c>
      <c r="R90" s="112" t="s">
        <v>92</v>
      </c>
      <c r="S90" s="112" t="s">
        <v>93</v>
      </c>
      <c r="T90" s="112" t="s">
        <v>94</v>
      </c>
      <c r="U90" s="112" t="s">
        <v>95</v>
      </c>
    </row>
    <row r="91" spans="2:23" ht="16.149999999999999" customHeight="1">
      <c r="B91" s="18"/>
      <c r="C91" s="981" t="s">
        <v>887</v>
      </c>
      <c r="D91" s="981"/>
      <c r="E91" s="981"/>
      <c r="F91" s="25"/>
      <c r="G91" s="25"/>
      <c r="H91" s="25"/>
      <c r="I91" s="25"/>
      <c r="J91" s="25"/>
      <c r="K91" s="25"/>
      <c r="L91" s="25"/>
      <c r="M91" s="25"/>
      <c r="N91" s="25"/>
      <c r="O91" s="25"/>
      <c r="P91" s="25"/>
      <c r="Q91" s="25"/>
      <c r="R91" s="25"/>
      <c r="S91" s="25"/>
      <c r="T91" s="25"/>
      <c r="U91" s="25"/>
    </row>
    <row r="92" spans="2:23" ht="16.149999999999999" customHeight="1">
      <c r="B92" s="18"/>
      <c r="C92" s="982" t="s">
        <v>888</v>
      </c>
      <c r="D92" s="981" t="s">
        <v>27</v>
      </c>
      <c r="E92" s="505" t="s">
        <v>889</v>
      </c>
      <c r="F92" s="113"/>
      <c r="G92" s="113"/>
      <c r="H92" s="113"/>
      <c r="I92" s="113"/>
      <c r="J92" s="113"/>
      <c r="K92" s="113"/>
      <c r="L92" s="113"/>
      <c r="M92" s="113"/>
      <c r="N92" s="113"/>
      <c r="O92" s="113"/>
      <c r="P92" s="113"/>
      <c r="Q92" s="113"/>
      <c r="R92" s="113"/>
      <c r="S92" s="113"/>
      <c r="T92" s="113"/>
      <c r="U92" s="113"/>
    </row>
    <row r="93" spans="2:23" ht="21" customHeight="1">
      <c r="B93" s="18"/>
      <c r="C93" s="983"/>
      <c r="D93" s="981"/>
      <c r="E93" s="506" t="s">
        <v>890</v>
      </c>
      <c r="F93" s="113"/>
      <c r="G93" s="113"/>
      <c r="H93" s="113"/>
      <c r="I93" s="113"/>
      <c r="J93" s="113"/>
      <c r="K93" s="113"/>
      <c r="L93" s="113"/>
      <c r="M93" s="113"/>
      <c r="N93" s="113"/>
      <c r="O93" s="113"/>
      <c r="P93" s="113"/>
      <c r="Q93" s="113"/>
      <c r="R93" s="113"/>
      <c r="S93" s="113"/>
      <c r="T93" s="113"/>
      <c r="U93" s="113"/>
    </row>
    <row r="94" spans="2:23" ht="47.25">
      <c r="B94" s="18"/>
      <c r="C94" s="983"/>
      <c r="D94" s="981"/>
      <c r="E94" s="510" t="s">
        <v>913</v>
      </c>
      <c r="F94" s="113"/>
      <c r="G94" s="113"/>
      <c r="H94" s="113"/>
      <c r="I94" s="113"/>
      <c r="J94" s="113"/>
      <c r="K94" s="113"/>
      <c r="L94" s="113"/>
      <c r="M94" s="113"/>
      <c r="N94" s="113"/>
      <c r="O94" s="113"/>
      <c r="P94" s="113"/>
      <c r="Q94" s="113"/>
      <c r="R94" s="113"/>
      <c r="S94" s="113"/>
      <c r="T94" s="113"/>
      <c r="U94" s="113"/>
    </row>
    <row r="95" spans="2:23" ht="31.5">
      <c r="B95" s="18"/>
      <c r="C95" s="983"/>
      <c r="D95" s="981"/>
      <c r="E95" s="511" t="s">
        <v>914</v>
      </c>
      <c r="F95" s="113"/>
      <c r="G95" s="113"/>
      <c r="H95" s="113"/>
      <c r="I95" s="113"/>
      <c r="J95" s="113"/>
      <c r="K95" s="113"/>
      <c r="L95" s="113"/>
      <c r="M95" s="113"/>
      <c r="N95" s="113"/>
      <c r="O95" s="113"/>
      <c r="P95" s="113"/>
      <c r="Q95" s="113"/>
      <c r="R95" s="113"/>
      <c r="S95" s="113"/>
      <c r="T95" s="113"/>
      <c r="U95" s="113"/>
    </row>
    <row r="96" spans="2:23" ht="47.25">
      <c r="B96" s="18"/>
      <c r="C96" s="983"/>
      <c r="D96" s="981"/>
      <c r="E96" s="511" t="s">
        <v>915</v>
      </c>
      <c r="F96" s="113"/>
      <c r="G96" s="113"/>
      <c r="H96" s="113"/>
      <c r="I96" s="113"/>
      <c r="J96" s="113"/>
      <c r="K96" s="113"/>
      <c r="L96" s="113"/>
      <c r="M96" s="113"/>
      <c r="N96" s="113"/>
      <c r="O96" s="113"/>
      <c r="P96" s="113"/>
      <c r="Q96" s="113"/>
      <c r="R96" s="113"/>
      <c r="S96" s="113"/>
      <c r="T96" s="113"/>
      <c r="U96" s="113"/>
    </row>
    <row r="97" spans="2:21" ht="16.149999999999999" customHeight="1">
      <c r="B97" s="18"/>
      <c r="C97" s="983"/>
      <c r="D97" s="981"/>
      <c r="E97" s="505" t="s">
        <v>891</v>
      </c>
      <c r="F97" s="113"/>
      <c r="G97" s="113"/>
      <c r="H97" s="113"/>
      <c r="I97" s="113"/>
      <c r="J97" s="113"/>
      <c r="K97" s="113"/>
      <c r="L97" s="113"/>
      <c r="M97" s="113"/>
      <c r="N97" s="113"/>
      <c r="O97" s="113"/>
      <c r="P97" s="113"/>
      <c r="Q97" s="113"/>
      <c r="R97" s="113"/>
      <c r="S97" s="113"/>
      <c r="T97" s="113"/>
      <c r="U97" s="113"/>
    </row>
    <row r="98" spans="2:21" ht="16.149999999999999" customHeight="1">
      <c r="B98" s="18"/>
      <c r="C98" s="983"/>
      <c r="D98" s="985" t="s">
        <v>670</v>
      </c>
      <c r="E98" s="981"/>
      <c r="F98" s="113"/>
      <c r="G98" s="113"/>
      <c r="H98" s="113"/>
      <c r="I98" s="113"/>
      <c r="J98" s="113"/>
      <c r="K98" s="113"/>
      <c r="L98" s="113"/>
      <c r="M98" s="113"/>
      <c r="N98" s="113"/>
      <c r="O98" s="113"/>
      <c r="P98" s="113"/>
      <c r="Q98" s="113"/>
      <c r="R98" s="113"/>
      <c r="S98" s="113"/>
      <c r="T98" s="113"/>
      <c r="U98" s="113"/>
    </row>
    <row r="99" spans="2:21" ht="16.149999999999999" customHeight="1">
      <c r="B99" s="18"/>
      <c r="C99" s="983"/>
      <c r="D99" s="981" t="s">
        <v>28</v>
      </c>
      <c r="E99" s="981"/>
      <c r="F99" s="113"/>
      <c r="G99" s="113"/>
      <c r="H99" s="113"/>
      <c r="I99" s="113"/>
      <c r="J99" s="113"/>
      <c r="K99" s="113"/>
      <c r="L99" s="113"/>
      <c r="M99" s="113"/>
      <c r="N99" s="113"/>
      <c r="O99" s="113"/>
      <c r="P99" s="113"/>
      <c r="Q99" s="113"/>
      <c r="R99" s="113"/>
      <c r="S99" s="113"/>
      <c r="T99" s="113"/>
      <c r="U99" s="113"/>
    </row>
    <row r="100" spans="2:21" ht="16.149999999999999" customHeight="1">
      <c r="B100" s="18"/>
      <c r="C100" s="983"/>
      <c r="D100" s="986" t="s">
        <v>892</v>
      </c>
      <c r="E100" s="987"/>
      <c r="F100" s="113"/>
      <c r="G100" s="113"/>
      <c r="H100" s="113"/>
      <c r="I100" s="113"/>
      <c r="J100" s="113"/>
      <c r="K100" s="113"/>
      <c r="L100" s="113"/>
      <c r="M100" s="113"/>
      <c r="N100" s="113"/>
      <c r="O100" s="113"/>
      <c r="P100" s="113"/>
      <c r="Q100" s="113"/>
      <c r="R100" s="113"/>
      <c r="S100" s="113"/>
      <c r="T100" s="113"/>
      <c r="U100" s="113"/>
    </row>
    <row r="101" spans="2:21" ht="16.149999999999999" customHeight="1">
      <c r="B101" s="18"/>
      <c r="C101" s="984"/>
      <c r="D101" s="986" t="s">
        <v>893</v>
      </c>
      <c r="E101" s="987"/>
      <c r="F101" s="113"/>
      <c r="G101" s="113"/>
      <c r="H101" s="113"/>
      <c r="I101" s="113"/>
      <c r="J101" s="113"/>
      <c r="K101" s="113"/>
      <c r="L101" s="113"/>
      <c r="M101" s="113"/>
      <c r="N101" s="113"/>
      <c r="O101" s="113"/>
      <c r="P101" s="113"/>
      <c r="Q101" s="113"/>
      <c r="R101" s="113"/>
      <c r="S101" s="113"/>
      <c r="T101" s="113"/>
      <c r="U101" s="113"/>
    </row>
    <row r="102" spans="2:21" ht="16.149999999999999" customHeight="1">
      <c r="B102" s="18"/>
      <c r="C102" s="115" t="s">
        <v>894</v>
      </c>
      <c r="D102" s="981" t="s">
        <v>895</v>
      </c>
      <c r="E102" s="981"/>
      <c r="F102" s="113"/>
      <c r="G102" s="113"/>
      <c r="H102" s="113"/>
      <c r="I102" s="113"/>
      <c r="J102" s="113"/>
      <c r="K102" s="113"/>
      <c r="L102" s="113"/>
      <c r="M102" s="113"/>
      <c r="N102" s="113"/>
      <c r="O102" s="113"/>
      <c r="P102" s="113"/>
      <c r="Q102" s="113"/>
      <c r="R102" s="113"/>
      <c r="S102" s="113"/>
      <c r="T102" s="113"/>
      <c r="U102" s="113"/>
    </row>
    <row r="103" spans="2:21" ht="16.149999999999999" customHeight="1">
      <c r="B103" s="18"/>
      <c r="C103" s="982" t="s">
        <v>896</v>
      </c>
      <c r="D103" s="992" t="s">
        <v>897</v>
      </c>
      <c r="E103" s="992"/>
      <c r="F103" s="113"/>
      <c r="G103" s="113"/>
      <c r="H103" s="113"/>
      <c r="I103" s="113"/>
      <c r="J103" s="113"/>
      <c r="K103" s="113"/>
      <c r="L103" s="113"/>
      <c r="M103" s="113"/>
      <c r="N103" s="113"/>
      <c r="O103" s="113"/>
      <c r="P103" s="113"/>
      <c r="Q103" s="113"/>
      <c r="R103" s="113"/>
      <c r="S103" s="113"/>
      <c r="T103" s="113"/>
      <c r="U103" s="113"/>
    </row>
    <row r="104" spans="2:21" ht="16.149999999999999" customHeight="1">
      <c r="B104" s="18"/>
      <c r="C104" s="983"/>
      <c r="D104" s="993" t="s">
        <v>898</v>
      </c>
      <c r="E104" s="991"/>
      <c r="F104" s="113"/>
      <c r="G104" s="113"/>
      <c r="H104" s="113"/>
      <c r="I104" s="113"/>
      <c r="J104" s="113"/>
      <c r="K104" s="113"/>
      <c r="L104" s="113"/>
      <c r="M104" s="113"/>
      <c r="N104" s="113"/>
      <c r="O104" s="113"/>
      <c r="P104" s="113"/>
      <c r="Q104" s="113"/>
      <c r="R104" s="113"/>
      <c r="S104" s="113"/>
      <c r="T104" s="113"/>
      <c r="U104" s="113"/>
    </row>
    <row r="105" spans="2:21" ht="16.149999999999999" customHeight="1">
      <c r="B105" s="18"/>
      <c r="C105" s="983"/>
      <c r="D105" s="993" t="s">
        <v>899</v>
      </c>
      <c r="E105" s="991"/>
      <c r="F105" s="113"/>
      <c r="G105" s="113"/>
      <c r="H105" s="113"/>
      <c r="I105" s="113"/>
      <c r="J105" s="113"/>
      <c r="K105" s="113"/>
      <c r="L105" s="113"/>
      <c r="M105" s="113"/>
      <c r="N105" s="113"/>
      <c r="O105" s="113"/>
      <c r="P105" s="113"/>
      <c r="Q105" s="113"/>
      <c r="R105" s="113"/>
      <c r="S105" s="113"/>
      <c r="T105" s="113"/>
      <c r="U105" s="113"/>
    </row>
    <row r="106" spans="2:21" ht="16.149999999999999" customHeight="1">
      <c r="B106" s="18"/>
      <c r="C106" s="983"/>
      <c r="D106" s="508" t="s">
        <v>900</v>
      </c>
      <c r="E106" s="507"/>
      <c r="F106" s="113"/>
      <c r="G106" s="113"/>
      <c r="H106" s="113"/>
      <c r="I106" s="113"/>
      <c r="J106" s="113"/>
      <c r="K106" s="113"/>
      <c r="L106" s="113"/>
      <c r="M106" s="113"/>
      <c r="N106" s="113"/>
      <c r="O106" s="113"/>
      <c r="P106" s="113"/>
      <c r="Q106" s="113"/>
      <c r="R106" s="113"/>
      <c r="S106" s="113"/>
      <c r="T106" s="113"/>
      <c r="U106" s="113"/>
    </row>
    <row r="107" spans="2:21" ht="16.149999999999999" customHeight="1">
      <c r="B107" s="18"/>
      <c r="C107" s="984"/>
      <c r="D107" s="993" t="s">
        <v>891</v>
      </c>
      <c r="E107" s="991"/>
      <c r="F107" s="113"/>
      <c r="G107" s="113"/>
      <c r="H107" s="113"/>
      <c r="I107" s="113"/>
      <c r="J107" s="113"/>
      <c r="K107" s="113"/>
      <c r="L107" s="113"/>
      <c r="M107" s="113"/>
      <c r="N107" s="113"/>
      <c r="O107" s="113"/>
      <c r="P107" s="113"/>
      <c r="Q107" s="113"/>
      <c r="R107" s="113"/>
      <c r="S107" s="113"/>
      <c r="T107" s="113"/>
      <c r="U107" s="113"/>
    </row>
    <row r="108" spans="2:21" ht="16.149999999999999" customHeight="1">
      <c r="B108" s="18"/>
      <c r="C108" s="989" t="s">
        <v>901</v>
      </c>
      <c r="D108" s="990"/>
      <c r="E108" s="991"/>
      <c r="F108" s="113"/>
      <c r="G108" s="113"/>
      <c r="H108" s="113"/>
      <c r="I108" s="113"/>
      <c r="J108" s="113"/>
      <c r="K108" s="113"/>
      <c r="L108" s="113"/>
      <c r="M108" s="113"/>
      <c r="N108" s="113"/>
      <c r="O108" s="113"/>
      <c r="P108" s="113"/>
      <c r="Q108" s="113"/>
      <c r="R108" s="113"/>
      <c r="S108" s="113"/>
      <c r="T108" s="113"/>
      <c r="U108" s="113"/>
    </row>
    <row r="109" spans="2:21" ht="16.149999999999999" customHeight="1">
      <c r="B109" s="18"/>
      <c r="C109" s="981" t="s">
        <v>902</v>
      </c>
      <c r="D109" s="981"/>
      <c r="E109" s="981"/>
      <c r="F109" s="113"/>
      <c r="G109" s="113"/>
      <c r="H109" s="113"/>
      <c r="I109" s="113"/>
      <c r="J109" s="113"/>
      <c r="K109" s="113"/>
      <c r="L109" s="113"/>
      <c r="M109" s="113"/>
      <c r="N109" s="113"/>
      <c r="O109" s="113"/>
      <c r="P109" s="113"/>
      <c r="Q109" s="113"/>
      <c r="R109" s="113"/>
      <c r="S109" s="113"/>
      <c r="T109" s="113"/>
      <c r="U109" s="113"/>
    </row>
    <row r="110" spans="2:21" ht="16.149999999999999" customHeight="1">
      <c r="B110" s="18"/>
      <c r="C110" s="981" t="s">
        <v>903</v>
      </c>
      <c r="D110" s="981"/>
      <c r="E110" s="981"/>
      <c r="F110" s="114">
        <f t="shared" ref="F110:U110" si="13">F91-SUM(F92:F101)+SUM(F102:F108)-F109</f>
        <v>0</v>
      </c>
      <c r="G110" s="114">
        <f t="shared" si="13"/>
        <v>0</v>
      </c>
      <c r="H110" s="114">
        <f t="shared" si="13"/>
        <v>0</v>
      </c>
      <c r="I110" s="114">
        <f t="shared" si="13"/>
        <v>0</v>
      </c>
      <c r="J110" s="114">
        <f t="shared" si="13"/>
        <v>0</v>
      </c>
      <c r="K110" s="114">
        <f t="shared" si="13"/>
        <v>0</v>
      </c>
      <c r="L110" s="114">
        <f t="shared" si="13"/>
        <v>0</v>
      </c>
      <c r="M110" s="114">
        <f t="shared" si="13"/>
        <v>0</v>
      </c>
      <c r="N110" s="114">
        <f t="shared" si="13"/>
        <v>0</v>
      </c>
      <c r="O110" s="114">
        <f t="shared" si="13"/>
        <v>0</v>
      </c>
      <c r="P110" s="114">
        <f t="shared" si="13"/>
        <v>0</v>
      </c>
      <c r="Q110" s="114">
        <f t="shared" si="13"/>
        <v>0</v>
      </c>
      <c r="R110" s="114">
        <f t="shared" si="13"/>
        <v>0</v>
      </c>
      <c r="S110" s="114">
        <f t="shared" si="13"/>
        <v>0</v>
      </c>
      <c r="T110" s="114">
        <f t="shared" si="13"/>
        <v>0</v>
      </c>
      <c r="U110" s="114">
        <f t="shared" si="13"/>
        <v>0</v>
      </c>
    </row>
    <row r="111" spans="2:21" ht="16.149999999999999" customHeight="1">
      <c r="B111" s="18"/>
      <c r="C111" s="981" t="s">
        <v>904</v>
      </c>
      <c r="D111" s="981"/>
      <c r="E111" s="981"/>
      <c r="F111" s="113"/>
      <c r="G111" s="113"/>
      <c r="H111" s="113"/>
      <c r="I111" s="113"/>
      <c r="J111" s="113"/>
      <c r="K111" s="113"/>
      <c r="L111" s="113"/>
      <c r="M111" s="113"/>
      <c r="N111" s="113"/>
      <c r="O111" s="113"/>
      <c r="P111" s="113"/>
      <c r="Q111" s="113"/>
      <c r="R111" s="113"/>
      <c r="S111" s="113"/>
      <c r="T111" s="113"/>
      <c r="U111" s="113"/>
    </row>
    <row r="112" spans="2:21" ht="16.149999999999999" customHeight="1">
      <c r="B112" s="18"/>
      <c r="C112" s="981" t="s">
        <v>905</v>
      </c>
      <c r="D112" s="981"/>
      <c r="E112" s="981"/>
      <c r="F112" s="114">
        <f t="shared" ref="F112:U112" si="14">F110+F111</f>
        <v>0</v>
      </c>
      <c r="G112" s="114">
        <f t="shared" si="14"/>
        <v>0</v>
      </c>
      <c r="H112" s="114">
        <f t="shared" si="14"/>
        <v>0</v>
      </c>
      <c r="I112" s="114">
        <f t="shared" si="14"/>
        <v>0</v>
      </c>
      <c r="J112" s="114">
        <f t="shared" si="14"/>
        <v>0</v>
      </c>
      <c r="K112" s="114">
        <f t="shared" si="14"/>
        <v>0</v>
      </c>
      <c r="L112" s="114">
        <f t="shared" si="14"/>
        <v>0</v>
      </c>
      <c r="M112" s="114">
        <f t="shared" si="14"/>
        <v>0</v>
      </c>
      <c r="N112" s="114">
        <f t="shared" si="14"/>
        <v>0</v>
      </c>
      <c r="O112" s="114">
        <f t="shared" si="14"/>
        <v>0</v>
      </c>
      <c r="P112" s="114">
        <f t="shared" si="14"/>
        <v>0</v>
      </c>
      <c r="Q112" s="114">
        <f t="shared" si="14"/>
        <v>0</v>
      </c>
      <c r="R112" s="114">
        <f t="shared" si="14"/>
        <v>0</v>
      </c>
      <c r="S112" s="114">
        <f t="shared" si="14"/>
        <v>0</v>
      </c>
      <c r="T112" s="114">
        <f t="shared" si="14"/>
        <v>0</v>
      </c>
      <c r="U112" s="114">
        <f t="shared" si="14"/>
        <v>0</v>
      </c>
    </row>
    <row r="113" spans="2:21" ht="16.149999999999999" customHeight="1">
      <c r="B113" s="18"/>
      <c r="C113" s="981" t="s">
        <v>906</v>
      </c>
      <c r="D113" s="981"/>
      <c r="E113" s="981"/>
      <c r="F113" s="113"/>
      <c r="G113" s="113"/>
      <c r="H113" s="113"/>
      <c r="I113" s="113"/>
      <c r="J113" s="113"/>
      <c r="K113" s="113"/>
      <c r="L113" s="113"/>
      <c r="M113" s="113"/>
      <c r="N113" s="113"/>
      <c r="O113" s="113"/>
      <c r="P113" s="113"/>
      <c r="Q113" s="113"/>
      <c r="R113" s="113"/>
      <c r="S113" s="113"/>
      <c r="T113" s="113"/>
      <c r="U113" s="113"/>
    </row>
    <row r="114" spans="2:21" ht="16.149999999999999" customHeight="1">
      <c r="B114" s="18"/>
      <c r="C114" s="981" t="s">
        <v>907</v>
      </c>
      <c r="D114" s="981"/>
      <c r="E114" s="981"/>
      <c r="F114" s="114">
        <f t="shared" ref="F114:U114" si="15">F112+F113</f>
        <v>0</v>
      </c>
      <c r="G114" s="114">
        <f t="shared" si="15"/>
        <v>0</v>
      </c>
      <c r="H114" s="114">
        <f t="shared" si="15"/>
        <v>0</v>
      </c>
      <c r="I114" s="114">
        <f t="shared" si="15"/>
        <v>0</v>
      </c>
      <c r="J114" s="114">
        <f t="shared" si="15"/>
        <v>0</v>
      </c>
      <c r="K114" s="114">
        <f t="shared" si="15"/>
        <v>0</v>
      </c>
      <c r="L114" s="114">
        <f t="shared" si="15"/>
        <v>0</v>
      </c>
      <c r="M114" s="114">
        <f t="shared" si="15"/>
        <v>0</v>
      </c>
      <c r="N114" s="114">
        <f t="shared" si="15"/>
        <v>0</v>
      </c>
      <c r="O114" s="114">
        <f t="shared" si="15"/>
        <v>0</v>
      </c>
      <c r="P114" s="114">
        <f t="shared" si="15"/>
        <v>0</v>
      </c>
      <c r="Q114" s="114">
        <f t="shared" si="15"/>
        <v>0</v>
      </c>
      <c r="R114" s="114">
        <f t="shared" si="15"/>
        <v>0</v>
      </c>
      <c r="S114" s="114">
        <f t="shared" si="15"/>
        <v>0</v>
      </c>
      <c r="T114" s="114">
        <f t="shared" si="15"/>
        <v>0</v>
      </c>
      <c r="U114" s="114">
        <f t="shared" si="15"/>
        <v>0</v>
      </c>
    </row>
    <row r="115" spans="2:21" ht="16.149999999999999" customHeight="1">
      <c r="B115" s="18"/>
      <c r="C115" s="988" t="s">
        <v>808</v>
      </c>
      <c r="D115" s="988"/>
      <c r="E115" s="988"/>
      <c r="F115" s="988"/>
      <c r="G115" s="988"/>
      <c r="H115" s="988"/>
      <c r="I115" s="16"/>
      <c r="J115" s="16"/>
      <c r="K115" s="16"/>
      <c r="L115" s="16"/>
      <c r="M115" s="16"/>
      <c r="N115" s="16"/>
      <c r="O115" s="16"/>
      <c r="P115" s="16"/>
      <c r="Q115" s="16"/>
      <c r="R115" s="16"/>
      <c r="S115" s="16"/>
      <c r="T115" s="16"/>
      <c r="U115" s="16"/>
    </row>
    <row r="116" spans="2:21" ht="16.149999999999999" customHeight="1">
      <c r="B116" s="18"/>
      <c r="C116" s="948"/>
      <c r="D116" s="949"/>
      <c r="E116" s="950"/>
      <c r="F116" s="117" t="s">
        <v>191</v>
      </c>
      <c r="G116" s="117" t="s">
        <v>674</v>
      </c>
      <c r="H116" s="117" t="s">
        <v>675</v>
      </c>
      <c r="I116" s="117" t="s">
        <v>676</v>
      </c>
      <c r="J116" s="117" t="s">
        <v>677</v>
      </c>
      <c r="K116" s="117" t="s">
        <v>678</v>
      </c>
      <c r="L116" s="117" t="s">
        <v>679</v>
      </c>
      <c r="M116" s="117" t="s">
        <v>680</v>
      </c>
      <c r="N116" s="117" t="s">
        <v>681</v>
      </c>
      <c r="O116" s="117" t="s">
        <v>682</v>
      </c>
      <c r="P116" s="117" t="s">
        <v>683</v>
      </c>
      <c r="Q116" s="117" t="s">
        <v>684</v>
      </c>
      <c r="R116" s="117" t="s">
        <v>685</v>
      </c>
      <c r="S116" s="117" t="s">
        <v>686</v>
      </c>
      <c r="T116" s="117" t="s">
        <v>687</v>
      </c>
      <c r="U116" s="117" t="s">
        <v>688</v>
      </c>
    </row>
    <row r="117" spans="2:21" ht="16.149999999999999" customHeight="1">
      <c r="B117" s="18"/>
      <c r="C117" s="951" t="s">
        <v>689</v>
      </c>
      <c r="D117" s="951"/>
      <c r="E117" s="951"/>
      <c r="F117" s="113"/>
      <c r="G117" s="113"/>
      <c r="H117" s="113"/>
      <c r="I117" s="113"/>
      <c r="J117" s="113"/>
      <c r="K117" s="113"/>
      <c r="L117" s="113"/>
      <c r="M117" s="113"/>
      <c r="N117" s="113"/>
      <c r="O117" s="113"/>
      <c r="P117" s="113"/>
      <c r="Q117" s="113"/>
      <c r="R117" s="113"/>
      <c r="S117" s="113"/>
      <c r="T117" s="113"/>
      <c r="U117" s="113"/>
    </row>
    <row r="118" spans="2:21">
      <c r="B118" s="18"/>
      <c r="C118" s="31"/>
      <c r="D118" s="31"/>
      <c r="E118" s="31"/>
    </row>
    <row r="119" spans="2:21" ht="16.5">
      <c r="B119" s="18" t="s">
        <v>76</v>
      </c>
      <c r="C119" s="15" t="s">
        <v>809</v>
      </c>
      <c r="D119" s="15"/>
    </row>
    <row r="120" spans="2:21" ht="16.5">
      <c r="C120" s="936"/>
      <c r="D120" s="936"/>
      <c r="E120" s="936"/>
      <c r="F120" s="117" t="s">
        <v>191</v>
      </c>
      <c r="G120" s="112" t="s">
        <v>81</v>
      </c>
      <c r="H120" s="112" t="s">
        <v>82</v>
      </c>
      <c r="I120" s="112" t="s">
        <v>83</v>
      </c>
      <c r="J120" s="112" t="s">
        <v>84</v>
      </c>
      <c r="K120" s="20" t="s">
        <v>791</v>
      </c>
      <c r="L120" s="20" t="s">
        <v>55</v>
      </c>
      <c r="M120" s="20" t="s">
        <v>56</v>
      </c>
      <c r="N120" s="20" t="s">
        <v>57</v>
      </c>
      <c r="O120" s="20" t="s">
        <v>58</v>
      </c>
      <c r="P120" s="20" t="s">
        <v>59</v>
      </c>
      <c r="Q120" s="20" t="s">
        <v>60</v>
      </c>
      <c r="R120" s="20" t="s">
        <v>61</v>
      </c>
      <c r="S120" s="20" t="s">
        <v>62</v>
      </c>
      <c r="T120" s="20" t="s">
        <v>63</v>
      </c>
      <c r="U120" s="20" t="s">
        <v>64</v>
      </c>
    </row>
    <row r="121" spans="2:21" ht="16.5">
      <c r="C121" s="937" t="s">
        <v>917</v>
      </c>
      <c r="D121" s="937"/>
      <c r="E121" s="937"/>
      <c r="F121" s="25"/>
      <c r="G121" s="25"/>
      <c r="H121" s="25"/>
      <c r="I121" s="25"/>
      <c r="J121" s="25"/>
      <c r="K121" s="26"/>
      <c r="L121" s="26"/>
      <c r="M121" s="26"/>
      <c r="N121" s="26"/>
      <c r="O121" s="26"/>
      <c r="P121" s="26"/>
      <c r="Q121" s="26"/>
      <c r="R121" s="26"/>
      <c r="S121" s="26"/>
      <c r="T121" s="26"/>
      <c r="U121" s="26"/>
    </row>
    <row r="122" spans="2:21">
      <c r="C122" s="947" t="s">
        <v>810</v>
      </c>
      <c r="D122" s="947"/>
      <c r="E122" s="947"/>
      <c r="F122" s="114">
        <f t="shared" ref="F122:U122" si="16">F85</f>
        <v>0</v>
      </c>
      <c r="G122" s="114">
        <f t="shared" si="16"/>
        <v>0</v>
      </c>
      <c r="H122" s="114">
        <f t="shared" si="16"/>
        <v>0</v>
      </c>
      <c r="I122" s="114">
        <f t="shared" si="16"/>
        <v>0</v>
      </c>
      <c r="J122" s="114">
        <f t="shared" si="16"/>
        <v>0</v>
      </c>
      <c r="K122" s="114">
        <f t="shared" si="16"/>
        <v>0</v>
      </c>
      <c r="L122" s="114">
        <f t="shared" si="16"/>
        <v>0</v>
      </c>
      <c r="M122" s="114">
        <f t="shared" si="16"/>
        <v>0</v>
      </c>
      <c r="N122" s="114">
        <f t="shared" si="16"/>
        <v>0</v>
      </c>
      <c r="O122" s="114">
        <f t="shared" si="16"/>
        <v>0</v>
      </c>
      <c r="P122" s="114">
        <f t="shared" si="16"/>
        <v>0</v>
      </c>
      <c r="Q122" s="114">
        <f t="shared" si="16"/>
        <v>0</v>
      </c>
      <c r="R122" s="114">
        <f t="shared" si="16"/>
        <v>0</v>
      </c>
      <c r="S122" s="114">
        <f t="shared" si="16"/>
        <v>0</v>
      </c>
      <c r="T122" s="114">
        <f t="shared" si="16"/>
        <v>0</v>
      </c>
      <c r="U122" s="114">
        <f t="shared" si="16"/>
        <v>0</v>
      </c>
    </row>
    <row r="123" spans="2:21">
      <c r="C123" s="930" t="s">
        <v>811</v>
      </c>
      <c r="D123" s="931"/>
      <c r="E123" s="932"/>
      <c r="F123" s="114">
        <f t="shared" ref="F123:U123" si="17">F121+F122</f>
        <v>0</v>
      </c>
      <c r="G123" s="114">
        <f t="shared" si="17"/>
        <v>0</v>
      </c>
      <c r="H123" s="114">
        <f t="shared" si="17"/>
        <v>0</v>
      </c>
      <c r="I123" s="114">
        <f t="shared" si="17"/>
        <v>0</v>
      </c>
      <c r="J123" s="114">
        <f t="shared" si="17"/>
        <v>0</v>
      </c>
      <c r="K123" s="114">
        <f t="shared" si="17"/>
        <v>0</v>
      </c>
      <c r="L123" s="114">
        <f t="shared" si="17"/>
        <v>0</v>
      </c>
      <c r="M123" s="114">
        <f t="shared" si="17"/>
        <v>0</v>
      </c>
      <c r="N123" s="114">
        <f t="shared" si="17"/>
        <v>0</v>
      </c>
      <c r="O123" s="114">
        <f t="shared" si="17"/>
        <v>0</v>
      </c>
      <c r="P123" s="114">
        <f t="shared" si="17"/>
        <v>0</v>
      </c>
      <c r="Q123" s="114">
        <f t="shared" si="17"/>
        <v>0</v>
      </c>
      <c r="R123" s="114">
        <f t="shared" si="17"/>
        <v>0</v>
      </c>
      <c r="S123" s="114">
        <f t="shared" si="17"/>
        <v>0</v>
      </c>
      <c r="T123" s="114">
        <f t="shared" si="17"/>
        <v>0</v>
      </c>
      <c r="U123" s="114">
        <f t="shared" si="17"/>
        <v>0</v>
      </c>
    </row>
    <row r="124" spans="2:21">
      <c r="B124" s="18" t="s">
        <v>77</v>
      </c>
      <c r="C124" s="15" t="s">
        <v>790</v>
      </c>
      <c r="D124" s="15"/>
    </row>
    <row r="125" spans="2:21" ht="16.5">
      <c r="C125" s="936"/>
      <c r="D125" s="936"/>
      <c r="E125" s="936"/>
      <c r="F125" s="117" t="s">
        <v>191</v>
      </c>
      <c r="G125" s="112" t="s">
        <v>81</v>
      </c>
      <c r="H125" s="112" t="s">
        <v>82</v>
      </c>
      <c r="I125" s="112" t="s">
        <v>83</v>
      </c>
      <c r="J125" s="112" t="s">
        <v>84</v>
      </c>
      <c r="K125" s="20" t="s">
        <v>791</v>
      </c>
      <c r="L125" s="20" t="s">
        <v>55</v>
      </c>
      <c r="M125" s="20" t="s">
        <v>56</v>
      </c>
      <c r="N125" s="20" t="s">
        <v>57</v>
      </c>
      <c r="O125" s="20" t="s">
        <v>58</v>
      </c>
      <c r="P125" s="20" t="s">
        <v>59</v>
      </c>
      <c r="Q125" s="20" t="s">
        <v>60</v>
      </c>
      <c r="R125" s="20" t="s">
        <v>61</v>
      </c>
      <c r="S125" s="20" t="s">
        <v>62</v>
      </c>
      <c r="T125" s="20" t="s">
        <v>63</v>
      </c>
      <c r="U125" s="20" t="s">
        <v>64</v>
      </c>
    </row>
    <row r="126" spans="2:21" ht="16.5">
      <c r="C126" s="937" t="s">
        <v>812</v>
      </c>
      <c r="D126" s="937"/>
      <c r="E126" s="937"/>
      <c r="F126" s="35" t="str">
        <f t="shared" ref="F126:U126" si="18">IFERROR(F112/F121,"")</f>
        <v/>
      </c>
      <c r="G126" s="35" t="str">
        <f t="shared" si="18"/>
        <v/>
      </c>
      <c r="H126" s="35" t="str">
        <f t="shared" si="18"/>
        <v/>
      </c>
      <c r="I126" s="35" t="str">
        <f t="shared" si="18"/>
        <v/>
      </c>
      <c r="J126" s="35" t="str">
        <f t="shared" si="18"/>
        <v/>
      </c>
      <c r="K126" s="35" t="str">
        <f t="shared" si="18"/>
        <v/>
      </c>
      <c r="L126" s="35" t="str">
        <f t="shared" si="18"/>
        <v/>
      </c>
      <c r="M126" s="35" t="str">
        <f t="shared" si="18"/>
        <v/>
      </c>
      <c r="N126" s="35" t="str">
        <f t="shared" si="18"/>
        <v/>
      </c>
      <c r="O126" s="35" t="str">
        <f t="shared" si="18"/>
        <v/>
      </c>
      <c r="P126" s="35" t="str">
        <f t="shared" si="18"/>
        <v/>
      </c>
      <c r="Q126" s="35" t="str">
        <f t="shared" si="18"/>
        <v/>
      </c>
      <c r="R126" s="35" t="str">
        <f t="shared" si="18"/>
        <v/>
      </c>
      <c r="S126" s="35" t="str">
        <f t="shared" si="18"/>
        <v/>
      </c>
      <c r="T126" s="35" t="str">
        <f t="shared" si="18"/>
        <v/>
      </c>
      <c r="U126" s="35" t="str">
        <f t="shared" si="18"/>
        <v/>
      </c>
    </row>
    <row r="127" spans="2:21" ht="16.5">
      <c r="C127" s="933" t="s">
        <v>813</v>
      </c>
      <c r="D127" s="934"/>
      <c r="E127" s="935"/>
      <c r="F127" s="35" t="str">
        <f t="shared" ref="F127:U127" si="19">IFERROR(F114/F123,"")</f>
        <v/>
      </c>
      <c r="G127" s="35" t="str">
        <f t="shared" si="19"/>
        <v/>
      </c>
      <c r="H127" s="35" t="str">
        <f t="shared" si="19"/>
        <v/>
      </c>
      <c r="I127" s="35" t="str">
        <f t="shared" si="19"/>
        <v/>
      </c>
      <c r="J127" s="35" t="str">
        <f t="shared" si="19"/>
        <v/>
      </c>
      <c r="K127" s="35" t="str">
        <f t="shared" si="19"/>
        <v/>
      </c>
      <c r="L127" s="35" t="str">
        <f t="shared" si="19"/>
        <v/>
      </c>
      <c r="M127" s="35" t="str">
        <f t="shared" si="19"/>
        <v/>
      </c>
      <c r="N127" s="35" t="str">
        <f t="shared" si="19"/>
        <v/>
      </c>
      <c r="O127" s="35" t="str">
        <f t="shared" si="19"/>
        <v/>
      </c>
      <c r="P127" s="35" t="str">
        <f t="shared" si="19"/>
        <v/>
      </c>
      <c r="Q127" s="35" t="str">
        <f t="shared" si="19"/>
        <v/>
      </c>
      <c r="R127" s="35" t="str">
        <f t="shared" si="19"/>
        <v/>
      </c>
      <c r="S127" s="35" t="str">
        <f t="shared" si="19"/>
        <v/>
      </c>
      <c r="T127" s="35" t="str">
        <f t="shared" si="19"/>
        <v/>
      </c>
      <c r="U127" s="35" t="str">
        <f t="shared" si="19"/>
        <v/>
      </c>
    </row>
    <row r="128" spans="2:21">
      <c r="C128" s="947" t="s">
        <v>814</v>
      </c>
      <c r="D128" s="947"/>
      <c r="E128" s="947"/>
      <c r="F128" s="36" t="str">
        <f>IFERROR(MAX((100%-F127)*F123,0),"0")</f>
        <v>0</v>
      </c>
      <c r="G128" s="36" t="str">
        <f t="shared" ref="G128:U128" si="20">IFERROR(MAX((100%-G127)*G123,0),"0")</f>
        <v>0</v>
      </c>
      <c r="H128" s="36" t="str">
        <f t="shared" si="20"/>
        <v>0</v>
      </c>
      <c r="I128" s="36" t="str">
        <f t="shared" si="20"/>
        <v>0</v>
      </c>
      <c r="J128" s="36" t="str">
        <f t="shared" si="20"/>
        <v>0</v>
      </c>
      <c r="K128" s="36" t="str">
        <f t="shared" si="20"/>
        <v>0</v>
      </c>
      <c r="L128" s="36" t="str">
        <f t="shared" si="20"/>
        <v>0</v>
      </c>
      <c r="M128" s="36" t="str">
        <f t="shared" si="20"/>
        <v>0</v>
      </c>
      <c r="N128" s="36" t="str">
        <f t="shared" si="20"/>
        <v>0</v>
      </c>
      <c r="O128" s="36" t="str">
        <f t="shared" si="20"/>
        <v>0</v>
      </c>
      <c r="P128" s="36" t="str">
        <f t="shared" si="20"/>
        <v>0</v>
      </c>
      <c r="Q128" s="36" t="str">
        <f t="shared" si="20"/>
        <v>0</v>
      </c>
      <c r="R128" s="36" t="str">
        <f t="shared" si="20"/>
        <v>0</v>
      </c>
      <c r="S128" s="36" t="str">
        <f t="shared" si="20"/>
        <v>0</v>
      </c>
      <c r="T128" s="36" t="str">
        <f t="shared" si="20"/>
        <v>0</v>
      </c>
      <c r="U128" s="36" t="str">
        <f t="shared" si="20"/>
        <v>0</v>
      </c>
    </row>
  </sheetData>
  <mergeCells count="92">
    <mergeCell ref="C114:E114"/>
    <mergeCell ref="C115:H115"/>
    <mergeCell ref="D102:E102"/>
    <mergeCell ref="C108:E108"/>
    <mergeCell ref="C109:E109"/>
    <mergeCell ref="C112:E112"/>
    <mergeCell ref="C113:E113"/>
    <mergeCell ref="C103:C107"/>
    <mergeCell ref="D103:E103"/>
    <mergeCell ref="D104:E104"/>
    <mergeCell ref="D105:E105"/>
    <mergeCell ref="D107:E107"/>
    <mergeCell ref="C110:E110"/>
    <mergeCell ref="C111:E111"/>
    <mergeCell ref="C90:E90"/>
    <mergeCell ref="C91:E91"/>
    <mergeCell ref="C92:C101"/>
    <mergeCell ref="D92:D97"/>
    <mergeCell ref="D99:E99"/>
    <mergeCell ref="D98:E98"/>
    <mergeCell ref="D100:E100"/>
    <mergeCell ref="D101:E101"/>
    <mergeCell ref="C79:E79"/>
    <mergeCell ref="C85:E85"/>
    <mergeCell ref="C80:C84"/>
    <mergeCell ref="D80:D82"/>
    <mergeCell ref="D83:D84"/>
    <mergeCell ref="D63:E63"/>
    <mergeCell ref="D64:E64"/>
    <mergeCell ref="D65:E65"/>
    <mergeCell ref="D66:E66"/>
    <mergeCell ref="D67:E67"/>
    <mergeCell ref="C26:E26"/>
    <mergeCell ref="C39:E39"/>
    <mergeCell ref="C54:E54"/>
    <mergeCell ref="C42:E42"/>
    <mergeCell ref="C69:E69"/>
    <mergeCell ref="C27:D30"/>
    <mergeCell ref="C33:E33"/>
    <mergeCell ref="C34:E34"/>
    <mergeCell ref="C35:D38"/>
    <mergeCell ref="C41:E41"/>
    <mergeCell ref="C31:E31"/>
    <mergeCell ref="C43:C53"/>
    <mergeCell ref="D43:D44"/>
    <mergeCell ref="D45:D48"/>
    <mergeCell ref="D49:D53"/>
    <mergeCell ref="C56:E56"/>
    <mergeCell ref="C23:E23"/>
    <mergeCell ref="C24:E24"/>
    <mergeCell ref="C20:E20"/>
    <mergeCell ref="C21:D21"/>
    <mergeCell ref="C25:E25"/>
    <mergeCell ref="C15:D16"/>
    <mergeCell ref="C17:E17"/>
    <mergeCell ref="C18:E18"/>
    <mergeCell ref="C19:E19"/>
    <mergeCell ref="C22:E22"/>
    <mergeCell ref="C14:E14"/>
    <mergeCell ref="C5:E5"/>
    <mergeCell ref="C6:C9"/>
    <mergeCell ref="D6:E6"/>
    <mergeCell ref="D7:E7"/>
    <mergeCell ref="D8:E8"/>
    <mergeCell ref="D9:E9"/>
    <mergeCell ref="C10:C11"/>
    <mergeCell ref="D10:E10"/>
    <mergeCell ref="D11:E11"/>
    <mergeCell ref="C12:E12"/>
    <mergeCell ref="C13:E13"/>
    <mergeCell ref="C128:E128"/>
    <mergeCell ref="C116:E116"/>
    <mergeCell ref="C117:E117"/>
    <mergeCell ref="C120:E120"/>
    <mergeCell ref="C121:E121"/>
    <mergeCell ref="C122:E122"/>
    <mergeCell ref="D68:E68"/>
    <mergeCell ref="C123:E123"/>
    <mergeCell ref="C127:E127"/>
    <mergeCell ref="C125:E125"/>
    <mergeCell ref="C126:E126"/>
    <mergeCell ref="C74:E74"/>
    <mergeCell ref="C57:C68"/>
    <mergeCell ref="C70:E70"/>
    <mergeCell ref="C71:E71"/>
    <mergeCell ref="C73:E73"/>
    <mergeCell ref="D57:E57"/>
    <mergeCell ref="D58:E58"/>
    <mergeCell ref="D59:E59"/>
    <mergeCell ref="D60:E60"/>
    <mergeCell ref="D61:E61"/>
    <mergeCell ref="D62:E62"/>
  </mergeCells>
  <phoneticPr fontId="24" type="noConversion"/>
  <pageMargins left="0.25" right="0.25" top="0.75" bottom="0.75" header="0.3" footer="0.3"/>
  <pageSetup paperSize="9" scale="44"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2"/>
  <sheetViews>
    <sheetView showGridLines="0" workbookViewId="0">
      <selection sqref="A1:U22"/>
    </sheetView>
  </sheetViews>
  <sheetFormatPr defaultColWidth="9" defaultRowHeight="15.75"/>
  <cols>
    <col min="1" max="1" width="6" style="16" customWidth="1"/>
    <col min="2" max="2" width="7.875" style="16" customWidth="1"/>
    <col min="3" max="3" width="10" style="16" customWidth="1"/>
    <col min="4" max="4" width="8.5" style="16" customWidth="1"/>
    <col min="5" max="5" width="54.125" style="16" customWidth="1"/>
    <col min="6" max="6" width="10.125" style="16" bestFit="1" customWidth="1"/>
    <col min="7" max="10" width="7.125" style="16" customWidth="1"/>
    <col min="11" max="12" width="8.5" style="16" bestFit="1" customWidth="1"/>
    <col min="13" max="16" width="8.5" style="16" customWidth="1"/>
    <col min="17" max="18" width="8.5" style="16" bestFit="1" customWidth="1"/>
    <col min="19" max="19" width="7.125" style="16" customWidth="1"/>
    <col min="20" max="20" width="8.5" style="16" bestFit="1" customWidth="1"/>
    <col min="21" max="21" width="7.125" style="16" customWidth="1"/>
    <col min="22" max="16384" width="9" style="16"/>
  </cols>
  <sheetData>
    <row r="1" spans="1:21" ht="19.5">
      <c r="A1" s="716" t="s">
        <v>1152</v>
      </c>
      <c r="B1" s="716"/>
      <c r="C1" s="246" t="s">
        <v>1153</v>
      </c>
      <c r="D1" s="34"/>
      <c r="E1" s="246"/>
      <c r="F1" s="34"/>
      <c r="G1" s="34"/>
      <c r="H1" s="34"/>
    </row>
    <row r="2" spans="1:21">
      <c r="B2" s="34"/>
      <c r="C2" s="34"/>
      <c r="D2" s="34"/>
      <c r="E2" s="34"/>
      <c r="F2" s="34"/>
      <c r="G2" s="34"/>
      <c r="H2" s="34"/>
      <c r="I2" s="34"/>
      <c r="J2" s="34"/>
      <c r="K2" s="34"/>
      <c r="T2" s="34"/>
      <c r="U2" s="34"/>
    </row>
    <row r="3" spans="1:21" s="34" customFormat="1" ht="16.5">
      <c r="A3" s="34" t="s">
        <v>380</v>
      </c>
      <c r="B3" s="34" t="s">
        <v>918</v>
      </c>
      <c r="S3" s="1000" t="s">
        <v>919</v>
      </c>
      <c r="T3" s="1000"/>
      <c r="U3" s="1000"/>
    </row>
    <row r="4" spans="1:21" ht="16.5">
      <c r="B4" s="1001"/>
      <c r="C4" s="1001"/>
      <c r="D4" s="1001"/>
      <c r="E4" s="1001"/>
      <c r="F4" s="117" t="s">
        <v>196</v>
      </c>
      <c r="G4" s="117" t="s">
        <v>920</v>
      </c>
      <c r="H4" s="117" t="s">
        <v>884</v>
      </c>
      <c r="I4" s="117" t="s">
        <v>921</v>
      </c>
      <c r="J4" s="117" t="s">
        <v>922</v>
      </c>
      <c r="K4" s="512" t="s">
        <v>923</v>
      </c>
      <c r="L4" s="512" t="s">
        <v>136</v>
      </c>
      <c r="M4" s="512" t="s">
        <v>137</v>
      </c>
      <c r="N4" s="512" t="s">
        <v>138</v>
      </c>
      <c r="O4" s="512" t="s">
        <v>139</v>
      </c>
      <c r="P4" s="512" t="s">
        <v>140</v>
      </c>
      <c r="Q4" s="512" t="s">
        <v>141</v>
      </c>
      <c r="R4" s="512" t="s">
        <v>142</v>
      </c>
      <c r="S4" s="512" t="s">
        <v>143</v>
      </c>
      <c r="T4" s="512" t="s">
        <v>144</v>
      </c>
      <c r="U4" s="512" t="s">
        <v>145</v>
      </c>
    </row>
    <row r="5" spans="1:21" ht="16.5">
      <c r="B5" s="997" t="s">
        <v>1146</v>
      </c>
      <c r="C5" s="1002" t="s">
        <v>924</v>
      </c>
      <c r="D5" s="1002"/>
      <c r="E5" s="1002"/>
      <c r="F5" s="514"/>
      <c r="G5" s="514"/>
      <c r="H5" s="514"/>
      <c r="I5" s="514"/>
      <c r="J5" s="514"/>
      <c r="K5" s="515"/>
      <c r="L5" s="515"/>
      <c r="M5" s="515"/>
      <c r="N5" s="515"/>
      <c r="O5" s="515"/>
      <c r="P5" s="515"/>
      <c r="Q5" s="515"/>
      <c r="R5" s="515"/>
      <c r="S5" s="515"/>
      <c r="T5" s="515"/>
      <c r="U5" s="515"/>
    </row>
    <row r="6" spans="1:21" ht="16.5">
      <c r="B6" s="998"/>
      <c r="C6" s="1002" t="s">
        <v>925</v>
      </c>
      <c r="D6" s="1002"/>
      <c r="E6" s="1002"/>
      <c r="F6" s="514"/>
      <c r="G6" s="514"/>
      <c r="H6" s="514"/>
      <c r="I6" s="514"/>
      <c r="J6" s="514"/>
      <c r="K6" s="515"/>
      <c r="L6" s="515"/>
      <c r="M6" s="515"/>
      <c r="N6" s="515"/>
      <c r="O6" s="515"/>
      <c r="P6" s="515"/>
      <c r="Q6" s="515"/>
      <c r="R6" s="515"/>
      <c r="S6" s="515"/>
      <c r="T6" s="515"/>
      <c r="U6" s="515"/>
    </row>
    <row r="7" spans="1:21" ht="16.5">
      <c r="B7" s="998"/>
      <c r="C7" s="1002" t="s">
        <v>926</v>
      </c>
      <c r="D7" s="1002"/>
      <c r="E7" s="1002"/>
      <c r="F7" s="516" t="str">
        <f>IFERROR(F5/F6,"0")</f>
        <v>0</v>
      </c>
      <c r="G7" s="516" t="str">
        <f t="shared" ref="G7:U7" si="0">IFERROR(G5/G6,"0")</f>
        <v>0</v>
      </c>
      <c r="H7" s="516" t="str">
        <f t="shared" si="0"/>
        <v>0</v>
      </c>
      <c r="I7" s="516" t="str">
        <f t="shared" si="0"/>
        <v>0</v>
      </c>
      <c r="J7" s="516" t="str">
        <f t="shared" si="0"/>
        <v>0</v>
      </c>
      <c r="K7" s="516" t="str">
        <f t="shared" si="0"/>
        <v>0</v>
      </c>
      <c r="L7" s="516" t="str">
        <f t="shared" si="0"/>
        <v>0</v>
      </c>
      <c r="M7" s="516" t="str">
        <f t="shared" si="0"/>
        <v>0</v>
      </c>
      <c r="N7" s="516" t="str">
        <f t="shared" si="0"/>
        <v>0</v>
      </c>
      <c r="O7" s="516" t="str">
        <f t="shared" si="0"/>
        <v>0</v>
      </c>
      <c r="P7" s="516" t="str">
        <f t="shared" si="0"/>
        <v>0</v>
      </c>
      <c r="Q7" s="516" t="str">
        <f t="shared" si="0"/>
        <v>0</v>
      </c>
      <c r="R7" s="516" t="str">
        <f t="shared" si="0"/>
        <v>0</v>
      </c>
      <c r="S7" s="516" t="str">
        <f t="shared" si="0"/>
        <v>0</v>
      </c>
      <c r="T7" s="516" t="str">
        <f t="shared" si="0"/>
        <v>0</v>
      </c>
      <c r="U7" s="516" t="str">
        <f t="shared" si="0"/>
        <v>0</v>
      </c>
    </row>
    <row r="8" spans="1:21" ht="16.5">
      <c r="B8" s="998"/>
      <c r="C8" s="517" t="s">
        <v>927</v>
      </c>
      <c r="D8" s="118"/>
      <c r="E8" s="118"/>
      <c r="F8" s="118">
        <f>MAX((3%-F7)*F6,0)</f>
        <v>0</v>
      </c>
      <c r="G8" s="118">
        <f t="shared" ref="G8:U8" si="1">MAX((3%-G7)*G6,0)</f>
        <v>0</v>
      </c>
      <c r="H8" s="118">
        <f t="shared" si="1"/>
        <v>0</v>
      </c>
      <c r="I8" s="118">
        <f t="shared" si="1"/>
        <v>0</v>
      </c>
      <c r="J8" s="118">
        <f t="shared" si="1"/>
        <v>0</v>
      </c>
      <c r="K8" s="118">
        <f t="shared" si="1"/>
        <v>0</v>
      </c>
      <c r="L8" s="118">
        <f t="shared" si="1"/>
        <v>0</v>
      </c>
      <c r="M8" s="118">
        <f t="shared" si="1"/>
        <v>0</v>
      </c>
      <c r="N8" s="118">
        <f t="shared" si="1"/>
        <v>0</v>
      </c>
      <c r="O8" s="118">
        <f t="shared" si="1"/>
        <v>0</v>
      </c>
      <c r="P8" s="118">
        <f t="shared" si="1"/>
        <v>0</v>
      </c>
      <c r="Q8" s="118">
        <f t="shared" si="1"/>
        <v>0</v>
      </c>
      <c r="R8" s="118">
        <f t="shared" si="1"/>
        <v>0</v>
      </c>
      <c r="S8" s="118">
        <f t="shared" si="1"/>
        <v>0</v>
      </c>
      <c r="T8" s="118">
        <f t="shared" si="1"/>
        <v>0</v>
      </c>
      <c r="U8" s="118">
        <f t="shared" si="1"/>
        <v>0</v>
      </c>
    </row>
    <row r="9" spans="1:21">
      <c r="C9" s="518"/>
    </row>
    <row r="10" spans="1:21" ht="16.5">
      <c r="A10" s="34" t="s">
        <v>381</v>
      </c>
      <c r="B10" s="34" t="s">
        <v>928</v>
      </c>
      <c r="C10" s="34"/>
      <c r="D10" s="34"/>
      <c r="E10" s="34"/>
    </row>
    <row r="11" spans="1:21" ht="16.5">
      <c r="B11" s="524" t="s">
        <v>828</v>
      </c>
      <c r="C11" s="16" t="s">
        <v>929</v>
      </c>
    </row>
    <row r="12" spans="1:21" ht="16.5">
      <c r="B12" s="524"/>
      <c r="C12" s="119"/>
      <c r="D12" s="519"/>
      <c r="E12" s="120"/>
      <c r="F12" s="117" t="s">
        <v>196</v>
      </c>
      <c r="G12" s="117" t="s">
        <v>920</v>
      </c>
      <c r="H12" s="117" t="s">
        <v>884</v>
      </c>
      <c r="I12" s="117" t="s">
        <v>921</v>
      </c>
      <c r="J12" s="117" t="s">
        <v>922</v>
      </c>
      <c r="K12" s="512" t="s">
        <v>923</v>
      </c>
      <c r="L12" s="512" t="s">
        <v>136</v>
      </c>
      <c r="M12" s="512" t="s">
        <v>137</v>
      </c>
      <c r="N12" s="512" t="s">
        <v>138</v>
      </c>
      <c r="O12" s="512" t="s">
        <v>139</v>
      </c>
      <c r="P12" s="512" t="s">
        <v>140</v>
      </c>
      <c r="Q12" s="512" t="s">
        <v>141</v>
      </c>
      <c r="R12" s="512" t="s">
        <v>142</v>
      </c>
      <c r="S12" s="512" t="s">
        <v>143</v>
      </c>
      <c r="T12" s="512" t="s">
        <v>144</v>
      </c>
      <c r="U12" s="512" t="s">
        <v>145</v>
      </c>
    </row>
    <row r="13" spans="1:21" ht="16.5" customHeight="1">
      <c r="B13" s="525"/>
      <c r="C13" s="994" t="s">
        <v>1146</v>
      </c>
      <c r="D13" s="118" t="s">
        <v>930</v>
      </c>
      <c r="E13" s="118"/>
      <c r="F13" s="514"/>
      <c r="G13" s="514"/>
      <c r="H13" s="514"/>
      <c r="I13" s="514"/>
      <c r="J13" s="514"/>
      <c r="K13" s="515"/>
      <c r="L13" s="515"/>
      <c r="M13" s="515"/>
      <c r="N13" s="515"/>
      <c r="O13" s="515"/>
      <c r="P13" s="515"/>
      <c r="Q13" s="515"/>
      <c r="R13" s="515"/>
      <c r="S13" s="515"/>
      <c r="T13" s="515"/>
      <c r="U13" s="515"/>
    </row>
    <row r="14" spans="1:21" ht="16.5">
      <c r="B14" s="525"/>
      <c r="C14" s="995"/>
      <c r="D14" s="118" t="s">
        <v>931</v>
      </c>
      <c r="E14" s="118"/>
      <c r="F14" s="514"/>
      <c r="G14" s="514"/>
      <c r="H14" s="514"/>
      <c r="I14" s="514"/>
      <c r="J14" s="514"/>
      <c r="K14" s="515"/>
      <c r="L14" s="515"/>
      <c r="M14" s="515"/>
      <c r="N14" s="515"/>
      <c r="O14" s="515"/>
      <c r="P14" s="515"/>
      <c r="Q14" s="515"/>
      <c r="R14" s="515"/>
      <c r="S14" s="515"/>
      <c r="T14" s="515"/>
      <c r="U14" s="515"/>
    </row>
    <row r="15" spans="1:21" ht="16.5">
      <c r="B15" s="525"/>
      <c r="C15" s="996"/>
      <c r="D15" s="16" t="s">
        <v>932</v>
      </c>
      <c r="E15" s="118"/>
      <c r="F15" s="520" t="str">
        <f>IFERROR((F13)/F14,"")</f>
        <v/>
      </c>
      <c r="G15" s="520" t="str">
        <f t="shared" ref="G15:U15" si="2">IFERROR((G13)/G14,"")</f>
        <v/>
      </c>
      <c r="H15" s="520" t="str">
        <f t="shared" si="2"/>
        <v/>
      </c>
      <c r="I15" s="520" t="str">
        <f t="shared" si="2"/>
        <v/>
      </c>
      <c r="J15" s="520" t="str">
        <f t="shared" si="2"/>
        <v/>
      </c>
      <c r="K15" s="520" t="str">
        <f t="shared" si="2"/>
        <v/>
      </c>
      <c r="L15" s="520" t="str">
        <f t="shared" si="2"/>
        <v/>
      </c>
      <c r="M15" s="520" t="str">
        <f t="shared" si="2"/>
        <v/>
      </c>
      <c r="N15" s="520" t="str">
        <f t="shared" si="2"/>
        <v/>
      </c>
      <c r="O15" s="520" t="str">
        <f t="shared" si="2"/>
        <v/>
      </c>
      <c r="P15" s="520" t="str">
        <f t="shared" si="2"/>
        <v/>
      </c>
      <c r="Q15" s="520" t="str">
        <f t="shared" si="2"/>
        <v/>
      </c>
      <c r="R15" s="520" t="str">
        <f t="shared" si="2"/>
        <v/>
      </c>
      <c r="S15" s="520" t="str">
        <f t="shared" si="2"/>
        <v/>
      </c>
      <c r="T15" s="520" t="str">
        <f t="shared" si="2"/>
        <v/>
      </c>
      <c r="U15" s="520" t="str">
        <f t="shared" si="2"/>
        <v/>
      </c>
    </row>
    <row r="16" spans="1:21">
      <c r="B16" s="525"/>
    </row>
    <row r="17" spans="2:22" ht="16.5">
      <c r="B17" s="524" t="s">
        <v>153</v>
      </c>
      <c r="C17" s="16" t="s">
        <v>933</v>
      </c>
    </row>
    <row r="18" spans="2:22" ht="16.5">
      <c r="C18" s="119"/>
      <c r="D18" s="519"/>
      <c r="E18" s="519"/>
      <c r="F18" s="117" t="s">
        <v>196</v>
      </c>
      <c r="G18" s="117" t="s">
        <v>920</v>
      </c>
      <c r="H18" s="117" t="s">
        <v>884</v>
      </c>
      <c r="I18" s="117" t="s">
        <v>921</v>
      </c>
      <c r="J18" s="117" t="s">
        <v>922</v>
      </c>
      <c r="K18" s="512" t="s">
        <v>923</v>
      </c>
      <c r="L18" s="512" t="s">
        <v>136</v>
      </c>
      <c r="M18" s="512" t="s">
        <v>137</v>
      </c>
      <c r="N18" s="512" t="s">
        <v>138</v>
      </c>
      <c r="O18" s="512" t="s">
        <v>139</v>
      </c>
      <c r="P18" s="512" t="s">
        <v>140</v>
      </c>
      <c r="Q18" s="512" t="s">
        <v>141</v>
      </c>
      <c r="R18" s="512" t="s">
        <v>142</v>
      </c>
      <c r="S18" s="512" t="s">
        <v>143</v>
      </c>
      <c r="T18" s="512" t="s">
        <v>144</v>
      </c>
      <c r="U18" s="512" t="s">
        <v>145</v>
      </c>
    </row>
    <row r="19" spans="2:22" ht="15.75" customHeight="1">
      <c r="C19" s="997" t="s">
        <v>1146</v>
      </c>
      <c r="D19" s="999" t="s">
        <v>934</v>
      </c>
      <c r="E19" s="988"/>
      <c r="F19" s="514"/>
      <c r="G19" s="514"/>
      <c r="H19" s="514"/>
      <c r="I19" s="514"/>
      <c r="J19" s="514"/>
      <c r="K19" s="515"/>
      <c r="L19" s="515"/>
      <c r="M19" s="515"/>
      <c r="N19" s="515"/>
      <c r="O19" s="515"/>
      <c r="P19" s="515"/>
      <c r="Q19" s="515"/>
      <c r="R19" s="515"/>
      <c r="S19" s="515"/>
      <c r="T19" s="515"/>
      <c r="U19" s="515"/>
    </row>
    <row r="20" spans="2:22" ht="16.5">
      <c r="C20" s="998"/>
      <c r="D20" s="118" t="s">
        <v>935</v>
      </c>
      <c r="E20" s="119"/>
      <c r="F20" s="514"/>
      <c r="G20" s="514"/>
      <c r="H20" s="514"/>
      <c r="I20" s="514"/>
      <c r="J20" s="514"/>
      <c r="K20" s="515"/>
      <c r="L20" s="515"/>
      <c r="M20" s="515"/>
      <c r="N20" s="515"/>
      <c r="O20" s="515"/>
      <c r="P20" s="515"/>
      <c r="Q20" s="515"/>
      <c r="R20" s="515"/>
      <c r="S20" s="515"/>
      <c r="T20" s="515"/>
      <c r="U20" s="515"/>
    </row>
    <row r="21" spans="2:22" ht="16.5">
      <c r="C21" s="998"/>
      <c r="D21" s="513" t="s">
        <v>936</v>
      </c>
      <c r="E21" s="513"/>
      <c r="F21" s="520" t="str">
        <f>IFERROR((F19)/F20,"")</f>
        <v/>
      </c>
      <c r="G21" s="520" t="str">
        <f t="shared" ref="G21:U21" si="3">IFERROR((G19)/G20,"")</f>
        <v/>
      </c>
      <c r="H21" s="520" t="str">
        <f t="shared" si="3"/>
        <v/>
      </c>
      <c r="I21" s="520" t="str">
        <f t="shared" si="3"/>
        <v/>
      </c>
      <c r="J21" s="520" t="str">
        <f t="shared" si="3"/>
        <v/>
      </c>
      <c r="K21" s="520" t="str">
        <f t="shared" si="3"/>
        <v/>
      </c>
      <c r="L21" s="520" t="str">
        <f t="shared" si="3"/>
        <v/>
      </c>
      <c r="M21" s="520" t="str">
        <f t="shared" si="3"/>
        <v/>
      </c>
      <c r="N21" s="520" t="str">
        <f t="shared" si="3"/>
        <v/>
      </c>
      <c r="O21" s="520" t="str">
        <f t="shared" si="3"/>
        <v/>
      </c>
      <c r="P21" s="520" t="str">
        <f t="shared" si="3"/>
        <v/>
      </c>
      <c r="Q21" s="520" t="str">
        <f t="shared" si="3"/>
        <v/>
      </c>
      <c r="R21" s="520" t="str">
        <f t="shared" si="3"/>
        <v/>
      </c>
      <c r="S21" s="520" t="str">
        <f t="shared" si="3"/>
        <v/>
      </c>
      <c r="T21" s="520" t="str">
        <f t="shared" si="3"/>
        <v/>
      </c>
      <c r="U21" s="520" t="str">
        <f t="shared" si="3"/>
        <v/>
      </c>
      <c r="V21" s="521"/>
    </row>
    <row r="22" spans="2:22" ht="16.5">
      <c r="C22" s="998"/>
      <c r="D22" s="119" t="s">
        <v>937</v>
      </c>
      <c r="E22" s="120"/>
      <c r="F22" s="522" t="str">
        <f>IFERROR(MAX((100%-F21)*F20,0),"0")</f>
        <v>0</v>
      </c>
      <c r="G22" s="522" t="str">
        <f>IFERROR(MAX((100%-G21)*G20,0),"0")</f>
        <v>0</v>
      </c>
      <c r="H22" s="522" t="str">
        <f t="shared" ref="H22:U22" si="4">IFERROR(MAX((100%-H21)*H20,0),"0")</f>
        <v>0</v>
      </c>
      <c r="I22" s="522" t="str">
        <f t="shared" si="4"/>
        <v>0</v>
      </c>
      <c r="J22" s="522" t="str">
        <f t="shared" si="4"/>
        <v>0</v>
      </c>
      <c r="K22" s="522" t="str">
        <f t="shared" si="4"/>
        <v>0</v>
      </c>
      <c r="L22" s="522" t="str">
        <f t="shared" si="4"/>
        <v>0</v>
      </c>
      <c r="M22" s="522" t="str">
        <f t="shared" si="4"/>
        <v>0</v>
      </c>
      <c r="N22" s="522" t="str">
        <f t="shared" si="4"/>
        <v>0</v>
      </c>
      <c r="O22" s="522" t="str">
        <f t="shared" si="4"/>
        <v>0</v>
      </c>
      <c r="P22" s="522" t="str">
        <f t="shared" si="4"/>
        <v>0</v>
      </c>
      <c r="Q22" s="522" t="str">
        <f t="shared" si="4"/>
        <v>0</v>
      </c>
      <c r="R22" s="522" t="str">
        <f t="shared" si="4"/>
        <v>0</v>
      </c>
      <c r="S22" s="522" t="str">
        <f t="shared" si="4"/>
        <v>0</v>
      </c>
      <c r="T22" s="522" t="str">
        <f t="shared" si="4"/>
        <v>0</v>
      </c>
      <c r="U22" s="522" t="str">
        <f t="shared" si="4"/>
        <v>0</v>
      </c>
      <c r="V22" s="523"/>
    </row>
  </sheetData>
  <mergeCells count="10">
    <mergeCell ref="A1:B1"/>
    <mergeCell ref="C13:C15"/>
    <mergeCell ref="C19:C22"/>
    <mergeCell ref="D19:E19"/>
    <mergeCell ref="S3:U3"/>
    <mergeCell ref="B4:E4"/>
    <mergeCell ref="B5:B8"/>
    <mergeCell ref="C5:E5"/>
    <mergeCell ref="C6:E6"/>
    <mergeCell ref="C7:E7"/>
  </mergeCells>
  <phoneticPr fontId="24" type="noConversion"/>
  <pageMargins left="0.25" right="0.25" top="0.75" bottom="0.75" header="0.3" footer="0.3"/>
  <pageSetup paperSize="9" scale="6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18"/>
  <sheetViews>
    <sheetView workbookViewId="0">
      <selection sqref="A1:S18"/>
    </sheetView>
  </sheetViews>
  <sheetFormatPr defaultColWidth="9" defaultRowHeight="18.75"/>
  <cols>
    <col min="1" max="1" width="13.375" style="37" customWidth="1"/>
    <col min="2" max="2" width="22" style="37" customWidth="1"/>
    <col min="3" max="3" width="33.5" style="40" customWidth="1"/>
    <col min="4" max="9" width="8.625" style="37" customWidth="1"/>
    <col min="10" max="16384" width="9" style="37"/>
  </cols>
  <sheetData>
    <row r="1" spans="1:20" ht="19.899999999999999" customHeight="1">
      <c r="A1" s="539" t="s">
        <v>747</v>
      </c>
      <c r="B1" s="254" t="s">
        <v>938</v>
      </c>
      <c r="C1" s="254"/>
      <c r="D1" s="254"/>
      <c r="E1" s="254"/>
      <c r="T1" s="67"/>
    </row>
    <row r="2" spans="1:20" ht="19.149999999999999" customHeight="1">
      <c r="S2" s="19" t="s">
        <v>50</v>
      </c>
    </row>
    <row r="3" spans="1:20" s="2" customFormat="1" ht="16.149999999999999" customHeight="1">
      <c r="A3" s="4" t="s">
        <v>125</v>
      </c>
      <c r="B3" s="720" t="s">
        <v>1029</v>
      </c>
      <c r="C3" s="722"/>
      <c r="D3" s="14" t="s">
        <v>941</v>
      </c>
      <c r="E3" s="14" t="s">
        <v>97</v>
      </c>
      <c r="F3" s="14" t="s">
        <v>882</v>
      </c>
      <c r="G3" s="14" t="s">
        <v>912</v>
      </c>
      <c r="H3" s="14" t="s">
        <v>98</v>
      </c>
      <c r="I3" s="14" t="s">
        <v>99</v>
      </c>
      <c r="J3" s="14" t="s">
        <v>55</v>
      </c>
      <c r="K3" s="14" t="s">
        <v>56</v>
      </c>
      <c r="L3" s="14" t="s">
        <v>57</v>
      </c>
      <c r="M3" s="14" t="s">
        <v>58</v>
      </c>
      <c r="N3" s="14" t="s">
        <v>59</v>
      </c>
      <c r="O3" s="14" t="s">
        <v>60</v>
      </c>
      <c r="P3" s="14" t="s">
        <v>61</v>
      </c>
      <c r="Q3" s="14" t="s">
        <v>62</v>
      </c>
      <c r="R3" s="14" t="s">
        <v>63</v>
      </c>
      <c r="S3" s="14" t="s">
        <v>64</v>
      </c>
    </row>
    <row r="4" spans="1:20" s="2" customFormat="1" ht="16.149999999999999" customHeight="1">
      <c r="A4" s="1003" t="s">
        <v>1147</v>
      </c>
      <c r="B4" s="877" t="s">
        <v>1030</v>
      </c>
      <c r="C4" s="538" t="s">
        <v>1031</v>
      </c>
      <c r="D4" s="69"/>
      <c r="E4" s="69"/>
      <c r="F4" s="69"/>
      <c r="G4" s="69"/>
      <c r="H4" s="69"/>
      <c r="I4" s="69"/>
      <c r="J4" s="69"/>
      <c r="K4" s="69"/>
      <c r="L4" s="69"/>
      <c r="M4" s="69"/>
      <c r="N4" s="69"/>
      <c r="O4" s="69"/>
      <c r="P4" s="69"/>
      <c r="Q4" s="69"/>
      <c r="R4" s="69"/>
      <c r="S4" s="69"/>
    </row>
    <row r="5" spans="1:20" s="2" customFormat="1" ht="16.149999999999999" customHeight="1">
      <c r="A5" s="1004"/>
      <c r="B5" s="878"/>
      <c r="C5" s="538" t="s">
        <v>1032</v>
      </c>
      <c r="D5" s="69"/>
      <c r="E5" s="69"/>
      <c r="F5" s="69"/>
      <c r="G5" s="69"/>
      <c r="H5" s="69"/>
      <c r="I5" s="69"/>
      <c r="J5" s="69"/>
      <c r="K5" s="69"/>
      <c r="L5" s="69"/>
      <c r="M5" s="69"/>
      <c r="N5" s="69"/>
      <c r="O5" s="69"/>
      <c r="P5" s="69"/>
      <c r="Q5" s="69"/>
      <c r="R5" s="69"/>
      <c r="S5" s="69"/>
    </row>
    <row r="6" spans="1:20" s="2" customFormat="1" ht="16.149999999999999" customHeight="1">
      <c r="A6" s="1004"/>
      <c r="B6" s="878"/>
      <c r="C6" s="538" t="s">
        <v>1033</v>
      </c>
      <c r="D6" s="69"/>
      <c r="E6" s="69"/>
      <c r="F6" s="69"/>
      <c r="G6" s="69"/>
      <c r="H6" s="69"/>
      <c r="I6" s="69"/>
      <c r="J6" s="69"/>
      <c r="K6" s="69"/>
      <c r="L6" s="69"/>
      <c r="M6" s="69"/>
      <c r="N6" s="69"/>
      <c r="O6" s="69"/>
      <c r="P6" s="69"/>
      <c r="Q6" s="69"/>
      <c r="R6" s="69"/>
      <c r="S6" s="69"/>
    </row>
    <row r="7" spans="1:20" s="2" customFormat="1" ht="16.149999999999999" customHeight="1">
      <c r="A7" s="1004"/>
      <c r="B7" s="878"/>
      <c r="C7" s="538" t="s">
        <v>1034</v>
      </c>
      <c r="D7" s="61" t="str">
        <f>IFERROR(D4/D6,"")</f>
        <v/>
      </c>
      <c r="E7" s="61" t="str">
        <f t="shared" ref="E7:S7" si="0">IFERROR(E4/E6,"")</f>
        <v/>
      </c>
      <c r="F7" s="61" t="str">
        <f t="shared" si="0"/>
        <v/>
      </c>
      <c r="G7" s="61" t="str">
        <f t="shared" si="0"/>
        <v/>
      </c>
      <c r="H7" s="61" t="str">
        <f t="shared" si="0"/>
        <v/>
      </c>
      <c r="I7" s="61" t="str">
        <f t="shared" si="0"/>
        <v/>
      </c>
      <c r="J7" s="61" t="str">
        <f t="shared" si="0"/>
        <v/>
      </c>
      <c r="K7" s="61" t="str">
        <f t="shared" si="0"/>
        <v/>
      </c>
      <c r="L7" s="61" t="str">
        <f t="shared" si="0"/>
        <v/>
      </c>
      <c r="M7" s="61" t="str">
        <f t="shared" si="0"/>
        <v/>
      </c>
      <c r="N7" s="61" t="str">
        <f t="shared" si="0"/>
        <v/>
      </c>
      <c r="O7" s="61" t="str">
        <f t="shared" si="0"/>
        <v/>
      </c>
      <c r="P7" s="61" t="str">
        <f t="shared" si="0"/>
        <v/>
      </c>
      <c r="Q7" s="61" t="str">
        <f t="shared" si="0"/>
        <v/>
      </c>
      <c r="R7" s="61" t="str">
        <f t="shared" si="0"/>
        <v/>
      </c>
      <c r="S7" s="61" t="str">
        <f t="shared" si="0"/>
        <v/>
      </c>
    </row>
    <row r="8" spans="1:20" s="2" customFormat="1" ht="16.149999999999999" customHeight="1">
      <c r="A8" s="1004"/>
      <c r="B8" s="879"/>
      <c r="C8" s="538" t="s">
        <v>1035</v>
      </c>
      <c r="D8" s="61" t="str">
        <f>IFERROR(D5/D6,"")</f>
        <v/>
      </c>
      <c r="E8" s="61" t="str">
        <f t="shared" ref="E8:S8" si="1">IFERROR(E5/E6,"")</f>
        <v/>
      </c>
      <c r="F8" s="61" t="str">
        <f t="shared" si="1"/>
        <v/>
      </c>
      <c r="G8" s="61" t="str">
        <f t="shared" si="1"/>
        <v/>
      </c>
      <c r="H8" s="61" t="str">
        <f t="shared" si="1"/>
        <v/>
      </c>
      <c r="I8" s="61" t="str">
        <f t="shared" si="1"/>
        <v/>
      </c>
      <c r="J8" s="61" t="str">
        <f t="shared" si="1"/>
        <v/>
      </c>
      <c r="K8" s="61" t="str">
        <f t="shared" si="1"/>
        <v/>
      </c>
      <c r="L8" s="61" t="str">
        <f t="shared" si="1"/>
        <v/>
      </c>
      <c r="M8" s="61" t="str">
        <f t="shared" si="1"/>
        <v/>
      </c>
      <c r="N8" s="61" t="str">
        <f t="shared" si="1"/>
        <v/>
      </c>
      <c r="O8" s="61" t="str">
        <f t="shared" si="1"/>
        <v/>
      </c>
      <c r="P8" s="61" t="str">
        <f t="shared" si="1"/>
        <v/>
      </c>
      <c r="Q8" s="61" t="str">
        <f t="shared" si="1"/>
        <v/>
      </c>
      <c r="R8" s="61" t="str">
        <f t="shared" si="1"/>
        <v/>
      </c>
      <c r="S8" s="61" t="str">
        <f t="shared" si="1"/>
        <v/>
      </c>
    </row>
    <row r="9" spans="1:20" s="2" customFormat="1" ht="16.149999999999999" customHeight="1">
      <c r="A9" s="1004"/>
      <c r="B9" s="1005" t="s">
        <v>1036</v>
      </c>
      <c r="C9" s="538" t="s">
        <v>66</v>
      </c>
      <c r="D9" s="70"/>
      <c r="E9" s="70"/>
      <c r="F9" s="70"/>
      <c r="G9" s="70"/>
      <c r="H9" s="70"/>
      <c r="I9" s="70"/>
      <c r="J9" s="70"/>
      <c r="K9" s="70"/>
      <c r="L9" s="70"/>
      <c r="M9" s="70"/>
      <c r="N9" s="70"/>
      <c r="O9" s="70"/>
      <c r="P9" s="70"/>
      <c r="Q9" s="70"/>
      <c r="R9" s="70"/>
      <c r="S9" s="70"/>
    </row>
    <row r="10" spans="1:20" s="2" customFormat="1" ht="16.149999999999999" customHeight="1">
      <c r="A10" s="1004"/>
      <c r="B10" s="912"/>
      <c r="C10" s="538" t="s">
        <v>67</v>
      </c>
      <c r="D10" s="70"/>
      <c r="E10" s="70"/>
      <c r="F10" s="70"/>
      <c r="G10" s="70"/>
      <c r="H10" s="70"/>
      <c r="I10" s="70"/>
      <c r="J10" s="70"/>
      <c r="K10" s="70"/>
      <c r="L10" s="70"/>
      <c r="M10" s="70"/>
      <c r="N10" s="70"/>
      <c r="O10" s="70"/>
      <c r="P10" s="70"/>
      <c r="Q10" s="70"/>
      <c r="R10" s="70"/>
      <c r="S10" s="70"/>
    </row>
    <row r="11" spans="1:20" s="2" customFormat="1" ht="16.149999999999999" customHeight="1">
      <c r="A11" s="1004"/>
      <c r="B11" s="912"/>
      <c r="C11" s="538" t="s">
        <v>130</v>
      </c>
      <c r="D11" s="70"/>
      <c r="E11" s="70"/>
      <c r="F11" s="70"/>
      <c r="G11" s="70"/>
      <c r="H11" s="70"/>
      <c r="I11" s="70"/>
      <c r="J11" s="70"/>
      <c r="K11" s="70"/>
      <c r="L11" s="70"/>
      <c r="M11" s="70"/>
      <c r="N11" s="70"/>
      <c r="O11" s="70"/>
      <c r="P11" s="70"/>
      <c r="Q11" s="70"/>
      <c r="R11" s="70"/>
      <c r="S11" s="70"/>
    </row>
    <row r="12" spans="1:20" s="2" customFormat="1" ht="16.149999999999999" customHeight="1">
      <c r="A12" s="1004"/>
      <c r="B12" s="912"/>
      <c r="C12" s="538" t="s">
        <v>131</v>
      </c>
      <c r="D12" s="70"/>
      <c r="E12" s="70"/>
      <c r="F12" s="70"/>
      <c r="G12" s="70"/>
      <c r="H12" s="70"/>
      <c r="I12" s="70"/>
      <c r="J12" s="70"/>
      <c r="K12" s="70"/>
      <c r="L12" s="70"/>
      <c r="M12" s="70"/>
      <c r="N12" s="70"/>
      <c r="O12" s="70"/>
      <c r="P12" s="70"/>
      <c r="Q12" s="70"/>
      <c r="R12" s="70"/>
      <c r="S12" s="70"/>
    </row>
    <row r="13" spans="1:20" s="2" customFormat="1" ht="16.149999999999999" customHeight="1">
      <c r="A13" s="1004"/>
      <c r="B13" s="912"/>
      <c r="C13" s="538" t="s">
        <v>1037</v>
      </c>
      <c r="D13" s="62">
        <f>SUM(D9:D12)</f>
        <v>0</v>
      </c>
      <c r="E13" s="62">
        <f t="shared" ref="E13:S13" si="2">SUM(E9:E12)</f>
        <v>0</v>
      </c>
      <c r="F13" s="62">
        <f t="shared" si="2"/>
        <v>0</v>
      </c>
      <c r="G13" s="62">
        <f t="shared" si="2"/>
        <v>0</v>
      </c>
      <c r="H13" s="62">
        <f t="shared" si="2"/>
        <v>0</v>
      </c>
      <c r="I13" s="62">
        <f t="shared" si="2"/>
        <v>0</v>
      </c>
      <c r="J13" s="62">
        <f t="shared" si="2"/>
        <v>0</v>
      </c>
      <c r="K13" s="62">
        <f t="shared" si="2"/>
        <v>0</v>
      </c>
      <c r="L13" s="62">
        <f t="shared" si="2"/>
        <v>0</v>
      </c>
      <c r="M13" s="62">
        <f t="shared" si="2"/>
        <v>0</v>
      </c>
      <c r="N13" s="62">
        <f t="shared" si="2"/>
        <v>0</v>
      </c>
      <c r="O13" s="62">
        <f t="shared" si="2"/>
        <v>0</v>
      </c>
      <c r="P13" s="62">
        <f t="shared" si="2"/>
        <v>0</v>
      </c>
      <c r="Q13" s="62">
        <f t="shared" si="2"/>
        <v>0</v>
      </c>
      <c r="R13" s="62">
        <f t="shared" si="2"/>
        <v>0</v>
      </c>
      <c r="S13" s="62">
        <f t="shared" si="2"/>
        <v>0</v>
      </c>
    </row>
    <row r="14" spans="1:20" s="2" customFormat="1" ht="16.149999999999999" customHeight="1">
      <c r="A14" s="1004"/>
      <c r="B14" s="912"/>
      <c r="C14" s="538" t="s">
        <v>1038</v>
      </c>
      <c r="D14" s="63">
        <f>D11+D12</f>
        <v>0</v>
      </c>
      <c r="E14" s="63">
        <f t="shared" ref="E14:S14" si="3">E11+E12</f>
        <v>0</v>
      </c>
      <c r="F14" s="63">
        <f t="shared" si="3"/>
        <v>0</v>
      </c>
      <c r="G14" s="63">
        <f t="shared" si="3"/>
        <v>0</v>
      </c>
      <c r="H14" s="63">
        <f t="shared" si="3"/>
        <v>0</v>
      </c>
      <c r="I14" s="63">
        <f t="shared" si="3"/>
        <v>0</v>
      </c>
      <c r="J14" s="63">
        <f t="shared" si="3"/>
        <v>0</v>
      </c>
      <c r="K14" s="63">
        <f t="shared" si="3"/>
        <v>0</v>
      </c>
      <c r="L14" s="63">
        <f t="shared" si="3"/>
        <v>0</v>
      </c>
      <c r="M14" s="63">
        <f t="shared" si="3"/>
        <v>0</v>
      </c>
      <c r="N14" s="63">
        <f t="shared" si="3"/>
        <v>0</v>
      </c>
      <c r="O14" s="63">
        <f t="shared" si="3"/>
        <v>0</v>
      </c>
      <c r="P14" s="63">
        <f t="shared" si="3"/>
        <v>0</v>
      </c>
      <c r="Q14" s="63">
        <f t="shared" si="3"/>
        <v>0</v>
      </c>
      <c r="R14" s="63">
        <f t="shared" si="3"/>
        <v>0</v>
      </c>
      <c r="S14" s="63">
        <f t="shared" si="3"/>
        <v>0</v>
      </c>
    </row>
    <row r="15" spans="1:20" s="2" customFormat="1" ht="16.149999999999999" customHeight="1">
      <c r="A15" s="1004"/>
      <c r="B15" s="912" t="s">
        <v>1039</v>
      </c>
      <c r="C15" s="538" t="s">
        <v>1040</v>
      </c>
      <c r="D15" s="63">
        <f>D4+D11</f>
        <v>0</v>
      </c>
      <c r="E15" s="63">
        <f t="shared" ref="E15:S15" si="4">E4+E11</f>
        <v>0</v>
      </c>
      <c r="F15" s="63">
        <f t="shared" si="4"/>
        <v>0</v>
      </c>
      <c r="G15" s="63">
        <f t="shared" si="4"/>
        <v>0</v>
      </c>
      <c r="H15" s="63">
        <f t="shared" si="4"/>
        <v>0</v>
      </c>
      <c r="I15" s="63">
        <f t="shared" si="4"/>
        <v>0</v>
      </c>
      <c r="J15" s="63">
        <f t="shared" si="4"/>
        <v>0</v>
      </c>
      <c r="K15" s="63">
        <f t="shared" si="4"/>
        <v>0</v>
      </c>
      <c r="L15" s="63">
        <f t="shared" si="4"/>
        <v>0</v>
      </c>
      <c r="M15" s="63">
        <f t="shared" si="4"/>
        <v>0</v>
      </c>
      <c r="N15" s="63">
        <f t="shared" si="4"/>
        <v>0</v>
      </c>
      <c r="O15" s="63">
        <f t="shared" si="4"/>
        <v>0</v>
      </c>
      <c r="P15" s="63">
        <f t="shared" si="4"/>
        <v>0</v>
      </c>
      <c r="Q15" s="63">
        <f t="shared" si="4"/>
        <v>0</v>
      </c>
      <c r="R15" s="63">
        <f t="shared" si="4"/>
        <v>0</v>
      </c>
      <c r="S15" s="63">
        <f t="shared" si="4"/>
        <v>0</v>
      </c>
    </row>
    <row r="16" spans="1:20" s="2" customFormat="1" ht="16.149999999999999" customHeight="1">
      <c r="A16" s="1004"/>
      <c r="B16" s="912"/>
      <c r="C16" s="538" t="s">
        <v>1041</v>
      </c>
      <c r="D16" s="63">
        <f>D11</f>
        <v>0</v>
      </c>
      <c r="E16" s="63">
        <f t="shared" ref="E16:S16" si="5">E11</f>
        <v>0</v>
      </c>
      <c r="F16" s="63">
        <f t="shared" si="5"/>
        <v>0</v>
      </c>
      <c r="G16" s="63">
        <f t="shared" si="5"/>
        <v>0</v>
      </c>
      <c r="H16" s="63">
        <f t="shared" si="5"/>
        <v>0</v>
      </c>
      <c r="I16" s="63">
        <f t="shared" si="5"/>
        <v>0</v>
      </c>
      <c r="J16" s="63">
        <f t="shared" si="5"/>
        <v>0</v>
      </c>
      <c r="K16" s="63">
        <f t="shared" si="5"/>
        <v>0</v>
      </c>
      <c r="L16" s="63">
        <f t="shared" si="5"/>
        <v>0</v>
      </c>
      <c r="M16" s="63">
        <f t="shared" si="5"/>
        <v>0</v>
      </c>
      <c r="N16" s="63">
        <f t="shared" si="5"/>
        <v>0</v>
      </c>
      <c r="O16" s="63">
        <f t="shared" si="5"/>
        <v>0</v>
      </c>
      <c r="P16" s="63">
        <f t="shared" si="5"/>
        <v>0</v>
      </c>
      <c r="Q16" s="63">
        <f t="shared" si="5"/>
        <v>0</v>
      </c>
      <c r="R16" s="63">
        <f t="shared" si="5"/>
        <v>0</v>
      </c>
      <c r="S16" s="63">
        <f t="shared" si="5"/>
        <v>0</v>
      </c>
    </row>
    <row r="17" spans="1:19" s="2" customFormat="1" ht="16.149999999999999" customHeight="1">
      <c r="A17" s="1004"/>
      <c r="B17" s="912"/>
      <c r="C17" s="538" t="s">
        <v>1042</v>
      </c>
      <c r="D17" s="61" t="str">
        <f>IFERROR(D16/D15,"")</f>
        <v/>
      </c>
      <c r="E17" s="61" t="str">
        <f t="shared" ref="E17:S17" si="6">IFERROR(E16/E15,"")</f>
        <v/>
      </c>
      <c r="F17" s="61" t="str">
        <f t="shared" si="6"/>
        <v/>
      </c>
      <c r="G17" s="61" t="str">
        <f t="shared" si="6"/>
        <v/>
      </c>
      <c r="H17" s="61" t="str">
        <f t="shared" si="6"/>
        <v/>
      </c>
      <c r="I17" s="61" t="str">
        <f t="shared" si="6"/>
        <v/>
      </c>
      <c r="J17" s="61" t="str">
        <f t="shared" si="6"/>
        <v/>
      </c>
      <c r="K17" s="61" t="str">
        <f t="shared" si="6"/>
        <v/>
      </c>
      <c r="L17" s="61" t="str">
        <f t="shared" si="6"/>
        <v/>
      </c>
      <c r="M17" s="61" t="str">
        <f t="shared" si="6"/>
        <v/>
      </c>
      <c r="N17" s="61" t="str">
        <f t="shared" si="6"/>
        <v/>
      </c>
      <c r="O17" s="61" t="str">
        <f t="shared" si="6"/>
        <v/>
      </c>
      <c r="P17" s="61" t="str">
        <f t="shared" si="6"/>
        <v/>
      </c>
      <c r="Q17" s="61" t="str">
        <f t="shared" si="6"/>
        <v/>
      </c>
      <c r="R17" s="61" t="str">
        <f t="shared" si="6"/>
        <v/>
      </c>
      <c r="S17" s="61" t="str">
        <f t="shared" si="6"/>
        <v/>
      </c>
    </row>
    <row r="18" spans="1:19">
      <c r="A18" s="2" t="s">
        <v>829</v>
      </c>
      <c r="B18" s="38"/>
    </row>
  </sheetData>
  <mergeCells count="5">
    <mergeCell ref="B3:C3"/>
    <mergeCell ref="A4:A17"/>
    <mergeCell ref="B4:B8"/>
    <mergeCell ref="B9:B14"/>
    <mergeCell ref="B15:B17"/>
  </mergeCells>
  <phoneticPr fontId="24" type="noConversion"/>
  <pageMargins left="0.7" right="0.7" top="0.75" bottom="0.75" header="0.3" footer="0.3"/>
  <pageSetup paperSize="9" scale="6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39"/>
  <sheetViews>
    <sheetView workbookViewId="0">
      <selection sqref="A1:T23"/>
    </sheetView>
  </sheetViews>
  <sheetFormatPr defaultColWidth="9" defaultRowHeight="15.75"/>
  <cols>
    <col min="1" max="1" width="12.25" style="1" customWidth="1"/>
    <col min="2" max="2" width="12" style="1" customWidth="1"/>
    <col min="3" max="3" width="46.125" style="1" customWidth="1"/>
    <col min="4" max="6" width="9" style="1"/>
    <col min="7" max="7" width="9.375" style="1" customWidth="1"/>
    <col min="8" max="16384" width="9" style="1"/>
  </cols>
  <sheetData>
    <row r="1" spans="1:20" s="71" customFormat="1" ht="19.5">
      <c r="A1" s="246" t="s">
        <v>748</v>
      </c>
      <c r="B1" s="255" t="s">
        <v>939</v>
      </c>
      <c r="C1" s="460"/>
      <c r="D1" s="460"/>
      <c r="E1" s="460"/>
      <c r="F1" s="460"/>
      <c r="G1" s="460"/>
      <c r="H1" s="460"/>
      <c r="I1" s="460"/>
      <c r="J1" s="460"/>
      <c r="K1" s="460"/>
      <c r="L1" s="460"/>
      <c r="M1" s="460"/>
      <c r="N1" s="460"/>
      <c r="O1" s="460"/>
      <c r="P1" s="460"/>
      <c r="Q1" s="460"/>
      <c r="R1" s="460"/>
      <c r="S1" s="460"/>
      <c r="T1" s="460"/>
    </row>
    <row r="2" spans="1:20" s="39" customFormat="1" ht="20.25">
      <c r="T2" s="19" t="s">
        <v>50</v>
      </c>
    </row>
    <row r="3" spans="1:20" s="2" customFormat="1" ht="16.5">
      <c r="A3" s="1012" t="s">
        <v>125</v>
      </c>
      <c r="B3" s="1013" t="s">
        <v>96</v>
      </c>
      <c r="C3" s="1013"/>
      <c r="D3" s="586" t="s">
        <v>126</v>
      </c>
      <c r="E3" s="720" t="s">
        <v>690</v>
      </c>
      <c r="F3" s="721"/>
      <c r="G3" s="721"/>
      <c r="H3" s="721"/>
      <c r="I3" s="721"/>
      <c r="J3" s="721"/>
      <c r="K3" s="721"/>
      <c r="L3" s="721"/>
      <c r="M3" s="721"/>
      <c r="N3" s="721"/>
      <c r="O3" s="721"/>
      <c r="P3" s="721"/>
      <c r="Q3" s="721"/>
      <c r="R3" s="721"/>
      <c r="S3" s="721"/>
      <c r="T3" s="722"/>
    </row>
    <row r="4" spans="1:20" s="2" customFormat="1" ht="16.5">
      <c r="A4" s="718"/>
      <c r="B4" s="1014"/>
      <c r="C4" s="1014"/>
      <c r="D4" s="116" t="s">
        <v>135</v>
      </c>
      <c r="E4" s="116" t="s">
        <v>196</v>
      </c>
      <c r="F4" s="724" t="s">
        <v>97</v>
      </c>
      <c r="G4" s="724" t="s">
        <v>882</v>
      </c>
      <c r="H4" s="724" t="s">
        <v>912</v>
      </c>
      <c r="I4" s="724" t="s">
        <v>98</v>
      </c>
      <c r="J4" s="724" t="s">
        <v>99</v>
      </c>
      <c r="K4" s="724" t="s">
        <v>55</v>
      </c>
      <c r="L4" s="724" t="s">
        <v>56</v>
      </c>
      <c r="M4" s="724" t="s">
        <v>57</v>
      </c>
      <c r="N4" s="724" t="s">
        <v>58</v>
      </c>
      <c r="O4" s="724" t="s">
        <v>59</v>
      </c>
      <c r="P4" s="724" t="s">
        <v>60</v>
      </c>
      <c r="Q4" s="724" t="s">
        <v>61</v>
      </c>
      <c r="R4" s="724" t="s">
        <v>62</v>
      </c>
      <c r="S4" s="724" t="s">
        <v>63</v>
      </c>
      <c r="T4" s="724" t="s">
        <v>64</v>
      </c>
    </row>
    <row r="5" spans="1:20" s="2" customFormat="1" ht="16.5">
      <c r="A5" s="719"/>
      <c r="B5" s="748"/>
      <c r="C5" s="748"/>
      <c r="D5" s="116" t="s">
        <v>192</v>
      </c>
      <c r="E5" s="116" t="s">
        <v>192</v>
      </c>
      <c r="F5" s="724"/>
      <c r="G5" s="724"/>
      <c r="H5" s="724"/>
      <c r="I5" s="724"/>
      <c r="J5" s="724"/>
      <c r="K5" s="724"/>
      <c r="L5" s="724"/>
      <c r="M5" s="724"/>
      <c r="N5" s="724"/>
      <c r="O5" s="724"/>
      <c r="P5" s="724"/>
      <c r="Q5" s="724"/>
      <c r="R5" s="724"/>
      <c r="S5" s="724"/>
      <c r="T5" s="724"/>
    </row>
    <row r="6" spans="1:20" s="2" customFormat="1" ht="15" customHeight="1">
      <c r="A6" s="1010" t="s">
        <v>1147</v>
      </c>
      <c r="B6" s="729" t="s">
        <v>830</v>
      </c>
      <c r="C6" s="107" t="s">
        <v>100</v>
      </c>
      <c r="D6" s="64"/>
      <c r="E6" s="64"/>
      <c r="F6" s="64"/>
      <c r="G6" s="64"/>
      <c r="H6" s="64"/>
      <c r="I6" s="64"/>
      <c r="J6" s="64"/>
      <c r="K6" s="64"/>
      <c r="L6" s="64"/>
      <c r="M6" s="64"/>
      <c r="N6" s="64"/>
      <c r="O6" s="64"/>
      <c r="P6" s="64"/>
      <c r="Q6" s="64"/>
      <c r="R6" s="64"/>
      <c r="S6" s="64"/>
      <c r="T6" s="64"/>
    </row>
    <row r="7" spans="1:20" s="2" customFormat="1" ht="15" customHeight="1">
      <c r="A7" s="1011"/>
      <c r="B7" s="724"/>
      <c r="C7" s="107" t="s">
        <v>101</v>
      </c>
      <c r="D7" s="64"/>
      <c r="E7" s="64"/>
      <c r="F7" s="64"/>
      <c r="G7" s="64"/>
      <c r="H7" s="64"/>
      <c r="I7" s="64"/>
      <c r="J7" s="64"/>
      <c r="K7" s="64"/>
      <c r="L7" s="64"/>
      <c r="M7" s="64"/>
      <c r="N7" s="64"/>
      <c r="O7" s="64"/>
      <c r="P7" s="64"/>
      <c r="Q7" s="64"/>
      <c r="R7" s="64"/>
      <c r="S7" s="64"/>
      <c r="T7" s="64"/>
    </row>
    <row r="8" spans="1:20" s="2" customFormat="1" ht="15" customHeight="1">
      <c r="A8" s="1011"/>
      <c r="B8" s="724"/>
      <c r="C8" s="107" t="s">
        <v>102</v>
      </c>
      <c r="D8" s="64"/>
      <c r="E8" s="455"/>
      <c r="F8" s="455"/>
      <c r="G8" s="455"/>
      <c r="H8" s="455"/>
      <c r="I8" s="455"/>
      <c r="J8" s="455"/>
      <c r="K8" s="455"/>
      <c r="L8" s="455"/>
      <c r="M8" s="455"/>
      <c r="N8" s="455"/>
      <c r="O8" s="455"/>
      <c r="P8" s="455"/>
      <c r="Q8" s="455"/>
      <c r="R8" s="455"/>
      <c r="S8" s="455"/>
      <c r="T8" s="455"/>
    </row>
    <row r="9" spans="1:20" s="2" customFormat="1" ht="15" customHeight="1">
      <c r="A9" s="1011"/>
      <c r="B9" s="724"/>
      <c r="C9" s="107" t="s">
        <v>103</v>
      </c>
      <c r="D9" s="64"/>
      <c r="E9" s="64"/>
      <c r="F9" s="64"/>
      <c r="G9" s="64"/>
      <c r="H9" s="64"/>
      <c r="I9" s="64"/>
      <c r="J9" s="64"/>
      <c r="K9" s="64"/>
      <c r="L9" s="64"/>
      <c r="M9" s="64"/>
      <c r="N9" s="64"/>
      <c r="O9" s="64"/>
      <c r="P9" s="64"/>
      <c r="Q9" s="64"/>
      <c r="R9" s="64"/>
      <c r="S9" s="64"/>
      <c r="T9" s="64"/>
    </row>
    <row r="10" spans="1:20" s="2" customFormat="1" ht="33" customHeight="1">
      <c r="A10" s="1011"/>
      <c r="B10" s="912" t="s">
        <v>104</v>
      </c>
      <c r="C10" s="4" t="s">
        <v>105</v>
      </c>
      <c r="D10" s="48"/>
      <c r="E10" s="48"/>
      <c r="F10" s="48"/>
      <c r="G10" s="48"/>
      <c r="H10" s="48"/>
      <c r="I10" s="48"/>
      <c r="J10" s="48"/>
      <c r="K10" s="48"/>
      <c r="L10" s="48"/>
      <c r="M10" s="48"/>
      <c r="N10" s="48"/>
      <c r="O10" s="48"/>
      <c r="P10" s="48"/>
      <c r="Q10" s="48"/>
      <c r="R10" s="48"/>
      <c r="S10" s="48"/>
      <c r="T10" s="48"/>
    </row>
    <row r="11" spans="1:20" s="2" customFormat="1" ht="53.25" customHeight="1">
      <c r="A11" s="1011"/>
      <c r="B11" s="912"/>
      <c r="C11" s="59" t="s">
        <v>127</v>
      </c>
      <c r="D11" s="48"/>
      <c r="E11" s="318"/>
      <c r="F11" s="318"/>
      <c r="G11" s="318"/>
      <c r="H11" s="318"/>
      <c r="I11" s="318"/>
      <c r="J11" s="318"/>
      <c r="K11" s="318"/>
      <c r="L11" s="318"/>
      <c r="M11" s="318"/>
      <c r="N11" s="318"/>
      <c r="O11" s="318"/>
      <c r="P11" s="318"/>
      <c r="Q11" s="318"/>
      <c r="R11" s="318"/>
      <c r="S11" s="318"/>
      <c r="T11" s="318"/>
    </row>
    <row r="12" spans="1:20" s="2" customFormat="1" ht="36" customHeight="1">
      <c r="A12" s="1011"/>
      <c r="B12" s="912"/>
      <c r="C12" s="59" t="s">
        <v>691</v>
      </c>
      <c r="D12" s="48"/>
      <c r="E12" s="48"/>
      <c r="F12" s="48"/>
      <c r="G12" s="48"/>
      <c r="H12" s="48"/>
      <c r="I12" s="48"/>
      <c r="J12" s="48"/>
      <c r="K12" s="48"/>
      <c r="L12" s="48"/>
      <c r="M12" s="48"/>
      <c r="N12" s="48"/>
      <c r="O12" s="48"/>
      <c r="P12" s="48"/>
      <c r="Q12" s="48"/>
      <c r="R12" s="48"/>
      <c r="S12" s="48"/>
      <c r="T12" s="48"/>
    </row>
    <row r="13" spans="1:20" s="2" customFormat="1" ht="49.5">
      <c r="A13" s="1011"/>
      <c r="B13" s="912"/>
      <c r="C13" s="65" t="s">
        <v>128</v>
      </c>
      <c r="D13" s="48"/>
      <c r="E13" s="48"/>
      <c r="F13" s="48"/>
      <c r="G13" s="48"/>
      <c r="H13" s="48"/>
      <c r="I13" s="48"/>
      <c r="J13" s="48"/>
      <c r="K13" s="48"/>
      <c r="L13" s="48"/>
      <c r="M13" s="48"/>
      <c r="N13" s="48"/>
      <c r="O13" s="48"/>
      <c r="P13" s="48"/>
      <c r="Q13" s="48"/>
      <c r="R13" s="48"/>
      <c r="S13" s="48"/>
      <c r="T13" s="48"/>
    </row>
    <row r="14" spans="1:20" s="2" customFormat="1" ht="15" customHeight="1">
      <c r="A14" s="1011"/>
      <c r="B14" s="912"/>
      <c r="C14" s="107" t="s">
        <v>106</v>
      </c>
      <c r="D14" s="66">
        <f t="shared" ref="D14:T14" si="0">SUM(D10:D13)</f>
        <v>0</v>
      </c>
      <c r="E14" s="66">
        <f t="shared" si="0"/>
        <v>0</v>
      </c>
      <c r="F14" s="66">
        <f t="shared" si="0"/>
        <v>0</v>
      </c>
      <c r="G14" s="66">
        <f t="shared" si="0"/>
        <v>0</v>
      </c>
      <c r="H14" s="66">
        <f t="shared" si="0"/>
        <v>0</v>
      </c>
      <c r="I14" s="66">
        <f t="shared" si="0"/>
        <v>0</v>
      </c>
      <c r="J14" s="66">
        <f t="shared" si="0"/>
        <v>0</v>
      </c>
      <c r="K14" s="66">
        <f t="shared" si="0"/>
        <v>0</v>
      </c>
      <c r="L14" s="66">
        <f t="shared" si="0"/>
        <v>0</v>
      </c>
      <c r="M14" s="66">
        <f t="shared" si="0"/>
        <v>0</v>
      </c>
      <c r="N14" s="66">
        <f t="shared" si="0"/>
        <v>0</v>
      </c>
      <c r="O14" s="66">
        <f t="shared" si="0"/>
        <v>0</v>
      </c>
      <c r="P14" s="66">
        <f t="shared" si="0"/>
        <v>0</v>
      </c>
      <c r="Q14" s="66">
        <f t="shared" si="0"/>
        <v>0</v>
      </c>
      <c r="R14" s="66">
        <f t="shared" si="0"/>
        <v>0</v>
      </c>
      <c r="S14" s="66">
        <f t="shared" si="0"/>
        <v>0</v>
      </c>
      <c r="T14" s="66">
        <f t="shared" si="0"/>
        <v>0</v>
      </c>
    </row>
    <row r="15" spans="1:20" s="2" customFormat="1" ht="15" customHeight="1">
      <c r="A15" s="1011"/>
      <c r="B15" s="912" t="s">
        <v>107</v>
      </c>
      <c r="C15" s="4" t="s">
        <v>108</v>
      </c>
      <c r="D15" s="318"/>
      <c r="E15" s="56"/>
      <c r="F15" s="56"/>
      <c r="G15" s="56"/>
      <c r="H15" s="56"/>
      <c r="I15" s="56"/>
      <c r="J15" s="56"/>
      <c r="K15" s="56"/>
      <c r="L15" s="56"/>
      <c r="M15" s="56"/>
      <c r="N15" s="56"/>
      <c r="O15" s="56"/>
      <c r="P15" s="56"/>
      <c r="Q15" s="56"/>
      <c r="R15" s="56"/>
      <c r="S15" s="56"/>
      <c r="T15" s="56"/>
    </row>
    <row r="16" spans="1:20" s="2" customFormat="1" ht="15" customHeight="1">
      <c r="A16" s="1011"/>
      <c r="B16" s="912"/>
      <c r="C16" s="4" t="s">
        <v>109</v>
      </c>
      <c r="D16" s="318"/>
      <c r="E16" s="48"/>
      <c r="F16" s="48"/>
      <c r="G16" s="48"/>
      <c r="H16" s="48"/>
      <c r="I16" s="48"/>
      <c r="J16" s="48"/>
      <c r="K16" s="48"/>
      <c r="L16" s="48"/>
      <c r="M16" s="48"/>
      <c r="N16" s="48"/>
      <c r="O16" s="48"/>
      <c r="P16" s="48"/>
      <c r="Q16" s="48"/>
      <c r="R16" s="48"/>
      <c r="S16" s="48"/>
      <c r="T16" s="48"/>
    </row>
    <row r="17" spans="1:20" s="2" customFormat="1" ht="15" customHeight="1">
      <c r="A17" s="1011"/>
      <c r="B17" s="912"/>
      <c r="C17" s="107" t="s">
        <v>106</v>
      </c>
      <c r="D17" s="318"/>
      <c r="E17" s="66">
        <f>E15+E16</f>
        <v>0</v>
      </c>
      <c r="F17" s="66">
        <f>F15+F16</f>
        <v>0</v>
      </c>
      <c r="G17" s="66">
        <f t="shared" ref="G17:T17" si="1">G15+G16</f>
        <v>0</v>
      </c>
      <c r="H17" s="66">
        <f t="shared" si="1"/>
        <v>0</v>
      </c>
      <c r="I17" s="66">
        <f t="shared" si="1"/>
        <v>0</v>
      </c>
      <c r="J17" s="66">
        <f t="shared" si="1"/>
        <v>0</v>
      </c>
      <c r="K17" s="66">
        <f t="shared" si="1"/>
        <v>0</v>
      </c>
      <c r="L17" s="66">
        <f t="shared" si="1"/>
        <v>0</v>
      </c>
      <c r="M17" s="66">
        <f t="shared" si="1"/>
        <v>0</v>
      </c>
      <c r="N17" s="66">
        <f t="shared" si="1"/>
        <v>0</v>
      </c>
      <c r="O17" s="66">
        <f t="shared" si="1"/>
        <v>0</v>
      </c>
      <c r="P17" s="66">
        <f t="shared" si="1"/>
        <v>0</v>
      </c>
      <c r="Q17" s="66">
        <f t="shared" si="1"/>
        <v>0</v>
      </c>
      <c r="R17" s="66">
        <f t="shared" si="1"/>
        <v>0</v>
      </c>
      <c r="S17" s="66">
        <f t="shared" si="1"/>
        <v>0</v>
      </c>
      <c r="T17" s="66">
        <f t="shared" si="1"/>
        <v>0</v>
      </c>
    </row>
    <row r="18" spans="1:20" s="2" customFormat="1" ht="15" customHeight="1">
      <c r="A18" s="1011"/>
      <c r="B18" s="1006" t="s">
        <v>110</v>
      </c>
      <c r="C18" s="1006"/>
      <c r="D18" s="318"/>
      <c r="E18" s="48"/>
      <c r="F18" s="48"/>
      <c r="G18" s="48"/>
      <c r="H18" s="48"/>
      <c r="I18" s="48"/>
      <c r="J18" s="48"/>
      <c r="K18" s="48"/>
      <c r="L18" s="48"/>
      <c r="M18" s="48"/>
      <c r="N18" s="48"/>
      <c r="O18" s="48"/>
      <c r="P18" s="48"/>
      <c r="Q18" s="48"/>
      <c r="R18" s="48"/>
      <c r="S18" s="48"/>
      <c r="T18" s="48"/>
    </row>
    <row r="19" spans="1:20" s="2" customFormat="1" ht="15" customHeight="1">
      <c r="A19" s="1011"/>
      <c r="B19" s="1006" t="s">
        <v>111</v>
      </c>
      <c r="C19" s="1006"/>
      <c r="D19" s="318"/>
      <c r="E19" s="48"/>
      <c r="F19" s="48"/>
      <c r="G19" s="48"/>
      <c r="H19" s="48"/>
      <c r="I19" s="48"/>
      <c r="J19" s="48"/>
      <c r="K19" s="48"/>
      <c r="L19" s="48"/>
      <c r="M19" s="48"/>
      <c r="N19" s="48"/>
      <c r="O19" s="48"/>
      <c r="P19" s="48"/>
      <c r="Q19" s="48"/>
      <c r="R19" s="48"/>
      <c r="S19" s="48"/>
      <c r="T19" s="48"/>
    </row>
    <row r="20" spans="1:20" s="2" customFormat="1" ht="15" customHeight="1">
      <c r="A20" s="1011"/>
      <c r="B20" s="1007" t="s">
        <v>112</v>
      </c>
      <c r="C20" s="1007"/>
      <c r="D20" s="318"/>
      <c r="E20" s="48"/>
      <c r="F20" s="48"/>
      <c r="G20" s="48"/>
      <c r="H20" s="48"/>
      <c r="I20" s="48"/>
      <c r="J20" s="48"/>
      <c r="K20" s="48"/>
      <c r="L20" s="48"/>
      <c r="M20" s="48"/>
      <c r="N20" s="48"/>
      <c r="O20" s="48"/>
      <c r="P20" s="48"/>
      <c r="Q20" s="48"/>
      <c r="R20" s="48"/>
      <c r="S20" s="48"/>
      <c r="T20" s="48"/>
    </row>
    <row r="21" spans="1:20" s="2" customFormat="1" ht="15" customHeight="1">
      <c r="A21" s="1011"/>
      <c r="B21" s="1007" t="s">
        <v>113</v>
      </c>
      <c r="C21" s="1007"/>
      <c r="D21" s="318"/>
      <c r="E21" s="48"/>
      <c r="F21" s="48"/>
      <c r="G21" s="48"/>
      <c r="H21" s="48"/>
      <c r="I21" s="48"/>
      <c r="J21" s="48"/>
      <c r="K21" s="48"/>
      <c r="L21" s="48"/>
      <c r="M21" s="48"/>
      <c r="N21" s="48"/>
      <c r="O21" s="48"/>
      <c r="P21" s="48"/>
      <c r="Q21" s="48"/>
      <c r="R21" s="48"/>
      <c r="S21" s="48"/>
      <c r="T21" s="48"/>
    </row>
    <row r="22" spans="1:20" s="2" customFormat="1">
      <c r="A22" s="902" t="s">
        <v>831</v>
      </c>
      <c r="B22" s="902"/>
      <c r="C22" s="902"/>
      <c r="D22" s="902"/>
      <c r="E22" s="902"/>
      <c r="F22" s="902"/>
      <c r="G22" s="902"/>
      <c r="H22" s="902"/>
      <c r="I22" s="902"/>
      <c r="J22" s="902"/>
      <c r="K22" s="902"/>
      <c r="L22" s="902"/>
      <c r="M22" s="902"/>
      <c r="N22" s="902"/>
      <c r="O22" s="902"/>
      <c r="P22" s="902"/>
      <c r="Q22" s="902"/>
      <c r="R22" s="902"/>
      <c r="S22" s="902"/>
      <c r="T22" s="902"/>
    </row>
    <row r="23" spans="1:20">
      <c r="A23" s="1008" t="s">
        <v>1151</v>
      </c>
      <c r="B23" s="1009"/>
      <c r="C23" s="1009"/>
      <c r="D23" s="1009"/>
      <c r="E23" s="1009"/>
      <c r="F23" s="1009"/>
      <c r="G23" s="1009"/>
      <c r="H23" s="1009"/>
      <c r="I23" s="1009"/>
      <c r="J23" s="1009"/>
      <c r="K23" s="1009"/>
      <c r="L23" s="1009"/>
      <c r="M23" s="1009"/>
      <c r="N23" s="1009"/>
      <c r="O23" s="1009"/>
      <c r="P23" s="1009"/>
      <c r="Q23" s="1009"/>
      <c r="R23" s="1009"/>
      <c r="S23" s="1009"/>
      <c r="T23" s="1009"/>
    </row>
    <row r="37" ht="15.75" customHeight="1"/>
    <row r="38" ht="15.75" customHeight="1"/>
    <row r="39" ht="15.75" customHeight="1"/>
  </sheetData>
  <mergeCells count="28">
    <mergeCell ref="N4:N5"/>
    <mergeCell ref="O4:O5"/>
    <mergeCell ref="A3:A5"/>
    <mergeCell ref="B3:C5"/>
    <mergeCell ref="F4:F5"/>
    <mergeCell ref="R4:R5"/>
    <mergeCell ref="S4:S5"/>
    <mergeCell ref="H4:H5"/>
    <mergeCell ref="I4:I5"/>
    <mergeCell ref="J4:J5"/>
    <mergeCell ref="G4:G5"/>
    <mergeCell ref="E3:T3"/>
    <mergeCell ref="T4:T5"/>
    <mergeCell ref="K4:K5"/>
    <mergeCell ref="P4:P5"/>
    <mergeCell ref="Q4:Q5"/>
    <mergeCell ref="L4:L5"/>
    <mergeCell ref="M4:M5"/>
    <mergeCell ref="A22:T22"/>
    <mergeCell ref="B18:C18"/>
    <mergeCell ref="B19:C19"/>
    <mergeCell ref="B20:C20"/>
    <mergeCell ref="A23:T23"/>
    <mergeCell ref="A6:A21"/>
    <mergeCell ref="B6:B9"/>
    <mergeCell ref="B10:B14"/>
    <mergeCell ref="B15:B17"/>
    <mergeCell ref="B21:C21"/>
  </mergeCells>
  <phoneticPr fontId="24" type="noConversion"/>
  <pageMargins left="0.7" right="0.7" top="0.75" bottom="0.75" header="0.3" footer="0.3"/>
  <pageSetup paperSize="9" scale="5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6CD1-E7F5-46EE-81E8-BE2629B0F7FF}">
  <sheetPr>
    <tabColor rgb="FFFFFF00"/>
    <pageSetUpPr fitToPage="1"/>
  </sheetPr>
  <dimension ref="A1:AI43"/>
  <sheetViews>
    <sheetView showGridLines="0" topLeftCell="F1" zoomScale="70" zoomScaleNormal="70" workbookViewId="0">
      <pane ySplit="1" topLeftCell="A2" activePane="bottomLeft" state="frozen"/>
      <selection pane="bottomLeft" activeCell="A43" sqref="A1:AC43"/>
    </sheetView>
  </sheetViews>
  <sheetFormatPr defaultColWidth="14.625" defaultRowHeight="15.75"/>
  <cols>
    <col min="1" max="1" width="11.125" style="552" customWidth="1"/>
    <col min="2" max="2" width="34.625" style="552" customWidth="1"/>
    <col min="3" max="5" width="18" style="552" bestFit="1" customWidth="1"/>
    <col min="6" max="6" width="18" style="552" customWidth="1"/>
    <col min="7" max="7" width="2.125" style="552" customWidth="1"/>
    <col min="8" max="8" width="2.125" style="526" customWidth="1"/>
    <col min="9" max="9" width="10.625" style="526" bestFit="1" customWidth="1"/>
    <col min="10" max="10" width="3.625" style="526" bestFit="1" customWidth="1"/>
    <col min="11" max="12" width="10.5" style="526" bestFit="1" customWidth="1"/>
    <col min="13" max="13" width="13.375" style="526" bestFit="1" customWidth="1"/>
    <col min="14" max="15" width="19.125" style="526" customWidth="1"/>
    <col min="16" max="16" width="10.5" style="526" bestFit="1" customWidth="1"/>
    <col min="17" max="17" width="7.125" style="526" bestFit="1" customWidth="1"/>
    <col min="18" max="18" width="10.5" style="526" bestFit="1" customWidth="1"/>
    <col min="19" max="19" width="15.375" style="526" bestFit="1" customWidth="1"/>
    <col min="20" max="20" width="8.5" style="526" bestFit="1" customWidth="1"/>
    <col min="21" max="22" width="10.5" style="526" bestFit="1" customWidth="1"/>
    <col min="23" max="23" width="15.375" style="526" bestFit="1" customWidth="1"/>
    <col min="24" max="24" width="8.125" style="526" bestFit="1" customWidth="1"/>
    <col min="25" max="26" width="10.5" style="526" bestFit="1" customWidth="1"/>
    <col min="27" max="27" width="13.375" style="526" bestFit="1" customWidth="1"/>
    <col min="28" max="29" width="27.5" style="526" bestFit="1" customWidth="1"/>
    <col min="30" max="30" width="1.625" style="526" customWidth="1"/>
    <col min="31" max="31" width="10.5" style="526" bestFit="1" customWidth="1"/>
    <col min="32" max="16384" width="14.625" style="526"/>
  </cols>
  <sheetData>
    <row r="1" spans="1:35" s="2" customFormat="1" ht="19.5">
      <c r="A1" s="547" t="s">
        <v>1128</v>
      </c>
      <c r="B1" s="545" t="s">
        <v>1129</v>
      </c>
      <c r="D1" s="546"/>
      <c r="E1" s="546"/>
      <c r="F1" s="546"/>
      <c r="G1" s="546"/>
      <c r="H1" s="481"/>
      <c r="AB1" s="481"/>
      <c r="AC1" s="481"/>
    </row>
    <row r="2" spans="1:35" s="2" customFormat="1" ht="18.75">
      <c r="A2" s="547"/>
      <c r="B2" s="545"/>
      <c r="C2" s="545"/>
      <c r="D2" s="546"/>
      <c r="E2" s="546"/>
      <c r="F2" s="546"/>
      <c r="G2" s="546"/>
      <c r="H2" s="481"/>
      <c r="AB2" s="481"/>
      <c r="AC2" s="481"/>
    </row>
    <row r="3" spans="1:35" s="2" customFormat="1" ht="16.5">
      <c r="A3" s="548" t="s">
        <v>1136</v>
      </c>
      <c r="B3" s="545" t="s">
        <v>1049</v>
      </c>
      <c r="C3" s="545"/>
      <c r="D3" s="546"/>
      <c r="E3" s="546"/>
      <c r="F3" s="546"/>
      <c r="G3" s="546"/>
      <c r="H3" s="481"/>
      <c r="I3" s="1017" t="s">
        <v>1050</v>
      </c>
      <c r="J3" s="1017" t="s">
        <v>382</v>
      </c>
      <c r="K3" s="1015" t="s">
        <v>1051</v>
      </c>
      <c r="L3" s="1020"/>
      <c r="M3" s="1016"/>
      <c r="N3" s="1021" t="s">
        <v>1052</v>
      </c>
      <c r="O3" s="1016"/>
      <c r="P3" s="549" t="s">
        <v>1053</v>
      </c>
      <c r="Q3" s="1015" t="s">
        <v>1054</v>
      </c>
      <c r="R3" s="1020"/>
      <c r="S3" s="1020"/>
      <c r="T3" s="1016"/>
      <c r="U3" s="1015" t="s">
        <v>1055</v>
      </c>
      <c r="V3" s="1020"/>
      <c r="W3" s="1020"/>
      <c r="X3" s="1016"/>
      <c r="Y3" s="1015" t="s">
        <v>1130</v>
      </c>
      <c r="Z3" s="1020"/>
      <c r="AA3" s="1016"/>
      <c r="AB3" s="1015" t="s">
        <v>1056</v>
      </c>
      <c r="AC3" s="1016"/>
      <c r="AD3" s="526"/>
      <c r="AE3" s="526"/>
      <c r="AF3" s="526"/>
      <c r="AG3" s="526"/>
      <c r="AH3" s="526"/>
    </row>
    <row r="4" spans="1:35" s="2" customFormat="1" ht="16.5">
      <c r="A4" s="545"/>
      <c r="B4" s="550" t="s">
        <v>1057</v>
      </c>
      <c r="C4" s="551"/>
      <c r="D4" s="545"/>
      <c r="E4" s="545"/>
      <c r="F4" s="545"/>
      <c r="G4" s="545"/>
      <c r="I4" s="1018"/>
      <c r="J4" s="1018"/>
      <c r="K4" s="549" t="s">
        <v>1058</v>
      </c>
      <c r="L4" s="549" t="s">
        <v>1059</v>
      </c>
      <c r="M4" s="549" t="s">
        <v>1060</v>
      </c>
      <c r="N4" s="549" t="s">
        <v>1054</v>
      </c>
      <c r="O4" s="549" t="s">
        <v>1061</v>
      </c>
      <c r="P4" s="549" t="s">
        <v>1062</v>
      </c>
      <c r="Q4" s="549" t="s">
        <v>1063</v>
      </c>
      <c r="R4" s="549" t="s">
        <v>1064</v>
      </c>
      <c r="S4" s="549" t="s">
        <v>1065</v>
      </c>
      <c r="T4" s="549" t="s">
        <v>1062</v>
      </c>
      <c r="U4" s="549" t="s">
        <v>1066</v>
      </c>
      <c r="V4" s="549" t="s">
        <v>1064</v>
      </c>
      <c r="W4" s="549" t="s">
        <v>1065</v>
      </c>
      <c r="X4" s="549" t="s">
        <v>1062</v>
      </c>
      <c r="Y4" s="549" t="s">
        <v>1067</v>
      </c>
      <c r="Z4" s="549" t="s">
        <v>1059</v>
      </c>
      <c r="AA4" s="549" t="s">
        <v>1060</v>
      </c>
      <c r="AB4" s="549" t="s">
        <v>1068</v>
      </c>
      <c r="AC4" s="549" t="s">
        <v>1069</v>
      </c>
      <c r="AD4" s="526"/>
      <c r="AE4" s="526"/>
      <c r="AF4" s="526"/>
      <c r="AG4" s="526"/>
      <c r="AH4" s="526"/>
    </row>
    <row r="5" spans="1:35" ht="16.5">
      <c r="B5" s="553" t="s">
        <v>1070</v>
      </c>
      <c r="C5" s="554"/>
      <c r="I5" s="1019"/>
      <c r="J5" s="1019"/>
      <c r="K5" s="555" t="s">
        <v>1071</v>
      </c>
      <c r="L5" s="555" t="s">
        <v>1072</v>
      </c>
      <c r="M5" s="555" t="s">
        <v>1073</v>
      </c>
      <c r="N5" s="555" t="s">
        <v>1074</v>
      </c>
      <c r="O5" s="555" t="s">
        <v>1075</v>
      </c>
      <c r="P5" s="555" t="s">
        <v>1076</v>
      </c>
      <c r="Q5" s="555" t="s">
        <v>1077</v>
      </c>
      <c r="R5" s="555" t="s">
        <v>1078</v>
      </c>
      <c r="S5" s="555" t="s">
        <v>1079</v>
      </c>
      <c r="T5" s="555" t="s">
        <v>1080</v>
      </c>
      <c r="U5" s="555" t="s">
        <v>1081</v>
      </c>
      <c r="V5" s="555" t="s">
        <v>1082</v>
      </c>
      <c r="W5" s="555" t="s">
        <v>1083</v>
      </c>
      <c r="X5" s="555" t="s">
        <v>1084</v>
      </c>
      <c r="Y5" s="555" t="s">
        <v>1131</v>
      </c>
      <c r="Z5" s="555" t="s">
        <v>1132</v>
      </c>
      <c r="AA5" s="555" t="s">
        <v>1133</v>
      </c>
      <c r="AB5" s="555" t="s">
        <v>1134</v>
      </c>
      <c r="AC5" s="555" t="s">
        <v>1135</v>
      </c>
      <c r="AI5" s="2"/>
    </row>
    <row r="6" spans="1:35" ht="16.5">
      <c r="B6" s="553" t="s">
        <v>1085</v>
      </c>
      <c r="C6" s="554"/>
      <c r="I6" s="556" t="s">
        <v>1086</v>
      </c>
      <c r="J6" s="557">
        <v>0</v>
      </c>
      <c r="K6" s="558">
        <f t="shared" ref="K6:K21" si="0">C16</f>
        <v>0</v>
      </c>
      <c r="L6" s="558">
        <f t="shared" ref="L6:L21" si="1">D16</f>
        <v>0</v>
      </c>
      <c r="M6" s="559" t="e">
        <f>K6/L6</f>
        <v>#DIV/0!</v>
      </c>
      <c r="N6" s="560">
        <f>IF(J6=0,0,IF(ROUND((K6-K5),8)&gt;=ROUND(AB5,8),1,0))</f>
        <v>0</v>
      </c>
      <c r="O6" s="560">
        <f>IF(OR(X5=0,J6=0),0,IF($C$12=0,1,IF(AND(J6&lt;=5,ROUND((K6-K5-AB5),8)&gt;=AC5),1,IF(AND(J6&lt;=5,ROUND((K6-K5-AB5),8)&lt;AC5),2,0))))</f>
        <v>0</v>
      </c>
      <c r="P6" s="558">
        <f t="shared" ref="P6:P21" si="2">E16</f>
        <v>0</v>
      </c>
      <c r="Q6" s="561">
        <f>MAX(ROUND(((L6-P6)*$C$10-K6),8),0)</f>
        <v>0</v>
      </c>
      <c r="R6" s="562">
        <f>IFERROR(IF(J6=0,100%,MAX((K6-K5)/AB5,0)),1)</f>
        <v>1</v>
      </c>
      <c r="S6" s="563">
        <f>MIN(100%,MAX(R6,50%))</f>
        <v>1</v>
      </c>
      <c r="T6" s="561">
        <f>Q6*S6</f>
        <v>0</v>
      </c>
      <c r="U6" s="564">
        <f>IF(OR(J6=0,J6&gt;5),0,MAX((K6-K5-AB5),0))</f>
        <v>0</v>
      </c>
      <c r="V6" s="562">
        <f>IFERROR(IF(OR(J6=0,J6&gt;5),0,MAX(U6/AC5,0)),1)</f>
        <v>0</v>
      </c>
      <c r="W6" s="563">
        <f>IF(J6=0,100%,IF(OR(O6=2,X5=0),0,MIN(100%,V6)))</f>
        <v>1</v>
      </c>
      <c r="X6" s="561">
        <f>IF(J6=0,MAX((L6-P6)*$C$11-K6-T6,0),IF(J6&gt;5,0,ROUND(($X$6-SUM($AC5:AC$6))*W6,8)))</f>
        <v>0</v>
      </c>
      <c r="Y6" s="561">
        <f>K6+T6+X6</f>
        <v>0</v>
      </c>
      <c r="Z6" s="561">
        <f>L6-P6</f>
        <v>0</v>
      </c>
      <c r="AA6" s="559" t="e">
        <f>Y6/Z6</f>
        <v>#DIV/0!</v>
      </c>
      <c r="AB6" s="561">
        <f>IF(J6=15,0,ROUND(T6/(15-J6),8))</f>
        <v>0</v>
      </c>
      <c r="AC6" s="561">
        <f>IF(J6&lt;5,ROUND($X$6/5,8),0)</f>
        <v>0</v>
      </c>
      <c r="AI6" s="2"/>
    </row>
    <row r="7" spans="1:35">
      <c r="B7" s="565"/>
      <c r="C7" s="565"/>
      <c r="I7" s="566" t="s">
        <v>1087</v>
      </c>
      <c r="J7" s="549">
        <v>1</v>
      </c>
      <c r="K7" s="567">
        <f t="shared" si="0"/>
        <v>0</v>
      </c>
      <c r="L7" s="567">
        <f t="shared" si="1"/>
        <v>0</v>
      </c>
      <c r="M7" s="568" t="e">
        <f>K7/L7</f>
        <v>#DIV/0!</v>
      </c>
      <c r="N7" s="569">
        <f t="shared" ref="N7:N21" si="3">IF(J7=0,0,IF(ROUND((K7-K6),8)&gt;=ROUND(AB6,8),1,0))</f>
        <v>1</v>
      </c>
      <c r="O7" s="569">
        <f t="shared" ref="O7:O21" si="4">IF(OR(X6=0,J7=0),0,IF($C$12=0,1,IF(AND(J7&lt;=5,ROUND((K7-K6-AB6),8)&gt;=AC6),1,IF(AND(J7&lt;=5,ROUND((K7-K6-AB6),8)&lt;AC6),2,0))))</f>
        <v>0</v>
      </c>
      <c r="P7" s="567">
        <f t="shared" si="2"/>
        <v>0</v>
      </c>
      <c r="Q7" s="570">
        <f t="shared" ref="Q7:Q21" si="5">MAX(ROUND(((L7-P7)*$C$10-K7),8),0)</f>
        <v>0</v>
      </c>
      <c r="R7" s="571">
        <f>IFERROR(IF(J7=0,100%,MAX((K7-K6)/AB6,0)),1)</f>
        <v>1</v>
      </c>
      <c r="S7" s="572">
        <f>MIN(100%,MAX(R7,50%))</f>
        <v>1</v>
      </c>
      <c r="T7" s="570">
        <f>Q7*S7</f>
        <v>0</v>
      </c>
      <c r="U7" s="573">
        <f t="shared" ref="U7:U21" si="6">IF(OR(J7=0,J7&gt;5),0,MAX((K7-K6-AB6),0))</f>
        <v>0</v>
      </c>
      <c r="V7" s="571">
        <f>IFERROR(IF(OR(J7=0,J7&gt;5),0,MAX(U7/AC6,0)),1)</f>
        <v>1</v>
      </c>
      <c r="W7" s="572">
        <f>IF(J7=0,100%,IF(OR(O7=2,X6=0),0,MIN(100%,V7)))</f>
        <v>0</v>
      </c>
      <c r="X7" s="570">
        <f>IF(J7=0,MAX((L7-P7)*$C$11-K7-T7,0),IF(J7&gt;5,0,ROUND(($X$6-SUM($AC6:AC$6))*W7,8)))</f>
        <v>0</v>
      </c>
      <c r="Y7" s="570">
        <f>K7+T7+X7</f>
        <v>0</v>
      </c>
      <c r="Z7" s="570">
        <f t="shared" ref="Z7:Z21" si="7">L7-P7</f>
        <v>0</v>
      </c>
      <c r="AA7" s="568" t="e">
        <f t="shared" ref="AA7:AA20" si="8">Y7/Z7</f>
        <v>#DIV/0!</v>
      </c>
      <c r="AB7" s="570">
        <f>IF(J7=15,0,ROUND(T7/(15-J7),8))</f>
        <v>0</v>
      </c>
      <c r="AC7" s="570">
        <f t="shared" ref="AC7:AC21" si="9">IF(J7&lt;5,ROUND($X$6/5,8),0)</f>
        <v>0</v>
      </c>
      <c r="AI7" s="2"/>
    </row>
    <row r="8" spans="1:35" ht="16.5">
      <c r="A8" s="548" t="s">
        <v>1137</v>
      </c>
      <c r="B8" s="545" t="s">
        <v>1088</v>
      </c>
      <c r="I8" s="566" t="s">
        <v>1089</v>
      </c>
      <c r="J8" s="549">
        <v>2</v>
      </c>
      <c r="K8" s="567">
        <f t="shared" si="0"/>
        <v>0</v>
      </c>
      <c r="L8" s="567">
        <f t="shared" si="1"/>
        <v>0</v>
      </c>
      <c r="M8" s="568" t="e">
        <f>K8/L8</f>
        <v>#DIV/0!</v>
      </c>
      <c r="N8" s="569">
        <f t="shared" si="3"/>
        <v>1</v>
      </c>
      <c r="O8" s="569">
        <f t="shared" si="4"/>
        <v>0</v>
      </c>
      <c r="P8" s="567">
        <f t="shared" si="2"/>
        <v>0</v>
      </c>
      <c r="Q8" s="570">
        <f t="shared" si="5"/>
        <v>0</v>
      </c>
      <c r="R8" s="571">
        <f t="shared" ref="R8:R21" si="10">IFERROR(IF(J8=0,100%,MAX((K8-K7)/AB7,0)),1)</f>
        <v>1</v>
      </c>
      <c r="S8" s="572">
        <f t="shared" ref="S8:S21" si="11">MIN(100%,MAX(R8,50%))</f>
        <v>1</v>
      </c>
      <c r="T8" s="570">
        <f t="shared" ref="T8:T21" si="12">Q8*S8</f>
        <v>0</v>
      </c>
      <c r="U8" s="573">
        <f t="shared" si="6"/>
        <v>0</v>
      </c>
      <c r="V8" s="571">
        <f t="shared" ref="V8:V21" si="13">IFERROR(IF(OR(J8=0,J8&gt;5),0,MAX(U8/AC7,0)),1)</f>
        <v>1</v>
      </c>
      <c r="W8" s="572">
        <f t="shared" ref="W8:W21" si="14">IF(J8=0,100%,IF(OR(O8=2,X7=0),0,MIN(100%,V8)))</f>
        <v>0</v>
      </c>
      <c r="X8" s="570">
        <f>IF(J8=0,MAX((L8-P8)*$C$11-K8-T8,0),IF(J8&gt;5,0,ROUND(($X$6-SUM($AC$6:AC7))*W8,8)))</f>
        <v>0</v>
      </c>
      <c r="Y8" s="570">
        <f t="shared" ref="Y8:Y21" si="15">K8+T8+X8</f>
        <v>0</v>
      </c>
      <c r="Z8" s="570">
        <f t="shared" si="7"/>
        <v>0</v>
      </c>
      <c r="AA8" s="568" t="e">
        <f t="shared" si="8"/>
        <v>#DIV/0!</v>
      </c>
      <c r="AB8" s="570">
        <f t="shared" ref="AB8:AB21" si="16">IF(J8=15,0,ROUND(T8/(15-J8),8))</f>
        <v>0</v>
      </c>
      <c r="AC8" s="570">
        <f>IF(J8&lt;5,ROUND($X$6/5,8),0)</f>
        <v>0</v>
      </c>
      <c r="AI8" s="2"/>
    </row>
    <row r="9" spans="1:35" ht="16.5">
      <c r="B9" s="550" t="s">
        <v>1090</v>
      </c>
      <c r="C9" s="574"/>
      <c r="I9" s="566" t="s">
        <v>1091</v>
      </c>
      <c r="J9" s="549">
        <v>3</v>
      </c>
      <c r="K9" s="567">
        <f t="shared" si="0"/>
        <v>0</v>
      </c>
      <c r="L9" s="567">
        <f t="shared" si="1"/>
        <v>0</v>
      </c>
      <c r="M9" s="568" t="e">
        <f t="shared" ref="M9:M21" si="17">K9/L9</f>
        <v>#DIV/0!</v>
      </c>
      <c r="N9" s="569">
        <f t="shared" si="3"/>
        <v>1</v>
      </c>
      <c r="O9" s="569">
        <f t="shared" si="4"/>
        <v>0</v>
      </c>
      <c r="P9" s="567">
        <f t="shared" si="2"/>
        <v>0</v>
      </c>
      <c r="Q9" s="570">
        <f t="shared" si="5"/>
        <v>0</v>
      </c>
      <c r="R9" s="571">
        <f>IFERROR(IF(J9=0,100%,MAX((K9-K8)/AB8,0)),1)</f>
        <v>1</v>
      </c>
      <c r="S9" s="572">
        <f t="shared" si="11"/>
        <v>1</v>
      </c>
      <c r="T9" s="570">
        <f t="shared" si="12"/>
        <v>0</v>
      </c>
      <c r="U9" s="573">
        <f>IF(OR(J9=0,J9&gt;5),0,MAX((K9-K8-AB8),0))</f>
        <v>0</v>
      </c>
      <c r="V9" s="571">
        <f t="shared" si="13"/>
        <v>1</v>
      </c>
      <c r="W9" s="572">
        <f t="shared" si="14"/>
        <v>0</v>
      </c>
      <c r="X9" s="570">
        <f>IF(J9=0,MAX((L9-P9)*$C$11-K9-T9,0),IF(J9&gt;5,0,ROUND(($X$6-SUM($AC$6:AC8))*W9,8)))</f>
        <v>0</v>
      </c>
      <c r="Y9" s="570">
        <f t="shared" si="15"/>
        <v>0</v>
      </c>
      <c r="Z9" s="570">
        <f t="shared" si="7"/>
        <v>0</v>
      </c>
      <c r="AA9" s="568" t="e">
        <f>Y9/Z9</f>
        <v>#DIV/0!</v>
      </c>
      <c r="AB9" s="570">
        <f t="shared" si="16"/>
        <v>0</v>
      </c>
      <c r="AC9" s="570">
        <f t="shared" si="9"/>
        <v>0</v>
      </c>
      <c r="AI9" s="2"/>
    </row>
    <row r="10" spans="1:35" ht="16.5">
      <c r="B10" s="550" t="s">
        <v>1092</v>
      </c>
      <c r="C10" s="554"/>
      <c r="I10" s="566" t="s">
        <v>1093</v>
      </c>
      <c r="J10" s="549">
        <v>4</v>
      </c>
      <c r="K10" s="567">
        <f t="shared" si="0"/>
        <v>0</v>
      </c>
      <c r="L10" s="567">
        <f t="shared" si="1"/>
        <v>0</v>
      </c>
      <c r="M10" s="568" t="e">
        <f t="shared" si="17"/>
        <v>#DIV/0!</v>
      </c>
      <c r="N10" s="569">
        <f t="shared" si="3"/>
        <v>1</v>
      </c>
      <c r="O10" s="569">
        <f t="shared" si="4"/>
        <v>0</v>
      </c>
      <c r="P10" s="567">
        <f t="shared" si="2"/>
        <v>0</v>
      </c>
      <c r="Q10" s="570">
        <f t="shared" si="5"/>
        <v>0</v>
      </c>
      <c r="R10" s="571">
        <f t="shared" si="10"/>
        <v>1</v>
      </c>
      <c r="S10" s="572">
        <f t="shared" si="11"/>
        <v>1</v>
      </c>
      <c r="T10" s="570">
        <f t="shared" si="12"/>
        <v>0</v>
      </c>
      <c r="U10" s="573">
        <f t="shared" si="6"/>
        <v>0</v>
      </c>
      <c r="V10" s="571">
        <f t="shared" si="13"/>
        <v>1</v>
      </c>
      <c r="W10" s="572">
        <f>IF(J10=0,100%,IF(OR(O10=2,X9=0),0,MIN(100%,V10)))</f>
        <v>0</v>
      </c>
      <c r="X10" s="570">
        <f>IF(J10=0,MAX((L10-P10)*$C$11-K10-T10,0),IF(J10&gt;5,0,ROUND(($X$6-SUM($AC$6:AC9))*W10,8)))</f>
        <v>0</v>
      </c>
      <c r="Y10" s="570">
        <f t="shared" si="15"/>
        <v>0</v>
      </c>
      <c r="Z10" s="570">
        <f t="shared" si="7"/>
        <v>0</v>
      </c>
      <c r="AA10" s="568" t="e">
        <f t="shared" si="8"/>
        <v>#DIV/0!</v>
      </c>
      <c r="AB10" s="570">
        <f t="shared" si="16"/>
        <v>0</v>
      </c>
      <c r="AC10" s="570">
        <f t="shared" si="9"/>
        <v>0</v>
      </c>
      <c r="AI10" s="2"/>
    </row>
    <row r="11" spans="1:35" ht="16.5">
      <c r="B11" s="550" t="s">
        <v>1094</v>
      </c>
      <c r="C11" s="554"/>
      <c r="I11" s="566" t="s">
        <v>1095</v>
      </c>
      <c r="J11" s="549">
        <v>5</v>
      </c>
      <c r="K11" s="567">
        <f t="shared" si="0"/>
        <v>0</v>
      </c>
      <c r="L11" s="567">
        <f t="shared" si="1"/>
        <v>0</v>
      </c>
      <c r="M11" s="568" t="e">
        <f t="shared" si="17"/>
        <v>#DIV/0!</v>
      </c>
      <c r="N11" s="569">
        <f t="shared" si="3"/>
        <v>1</v>
      </c>
      <c r="O11" s="569">
        <f t="shared" si="4"/>
        <v>0</v>
      </c>
      <c r="P11" s="567">
        <f t="shared" si="2"/>
        <v>0</v>
      </c>
      <c r="Q11" s="570">
        <f t="shared" si="5"/>
        <v>0</v>
      </c>
      <c r="R11" s="571">
        <f t="shared" si="10"/>
        <v>1</v>
      </c>
      <c r="S11" s="572">
        <f t="shared" si="11"/>
        <v>1</v>
      </c>
      <c r="T11" s="570">
        <f t="shared" si="12"/>
        <v>0</v>
      </c>
      <c r="U11" s="573">
        <f t="shared" si="6"/>
        <v>0</v>
      </c>
      <c r="V11" s="571">
        <f t="shared" si="13"/>
        <v>1</v>
      </c>
      <c r="W11" s="572">
        <f t="shared" si="14"/>
        <v>0</v>
      </c>
      <c r="X11" s="570">
        <f>IF(J11=0,MAX((L11-P11)*$C$11-K11-T11,0),IF(J11&gt;5,0,ROUND(($X$6-SUM($AC$6:AC10))*W11,8)))</f>
        <v>0</v>
      </c>
      <c r="Y11" s="570">
        <f t="shared" si="15"/>
        <v>0</v>
      </c>
      <c r="Z11" s="570">
        <f t="shared" si="7"/>
        <v>0</v>
      </c>
      <c r="AA11" s="568" t="e">
        <f t="shared" si="8"/>
        <v>#DIV/0!</v>
      </c>
      <c r="AB11" s="570">
        <f t="shared" si="16"/>
        <v>0</v>
      </c>
      <c r="AC11" s="570">
        <f t="shared" si="9"/>
        <v>0</v>
      </c>
      <c r="AI11" s="2"/>
    </row>
    <row r="12" spans="1:35" ht="16.5">
      <c r="B12" s="550" t="s">
        <v>1096</v>
      </c>
      <c r="C12" s="575">
        <f>MAX(C11-C10,0)</f>
        <v>0</v>
      </c>
      <c r="I12" s="566" t="s">
        <v>1097</v>
      </c>
      <c r="J12" s="549">
        <v>6</v>
      </c>
      <c r="K12" s="567">
        <f t="shared" si="0"/>
        <v>0</v>
      </c>
      <c r="L12" s="567">
        <f t="shared" si="1"/>
        <v>0</v>
      </c>
      <c r="M12" s="568" t="e">
        <f t="shared" si="17"/>
        <v>#DIV/0!</v>
      </c>
      <c r="N12" s="569">
        <f t="shared" si="3"/>
        <v>1</v>
      </c>
      <c r="O12" s="569">
        <f t="shared" si="4"/>
        <v>0</v>
      </c>
      <c r="P12" s="567">
        <f t="shared" si="2"/>
        <v>0</v>
      </c>
      <c r="Q12" s="570">
        <f t="shared" si="5"/>
        <v>0</v>
      </c>
      <c r="R12" s="571">
        <f t="shared" si="10"/>
        <v>1</v>
      </c>
      <c r="S12" s="572">
        <f t="shared" si="11"/>
        <v>1</v>
      </c>
      <c r="T12" s="570">
        <f t="shared" si="12"/>
        <v>0</v>
      </c>
      <c r="U12" s="573">
        <f t="shared" si="6"/>
        <v>0</v>
      </c>
      <c r="V12" s="571">
        <f t="shared" si="13"/>
        <v>0</v>
      </c>
      <c r="W12" s="572">
        <f t="shared" si="14"/>
        <v>0</v>
      </c>
      <c r="X12" s="570">
        <f>IF(J12=0,MAX((L12-P12)*$C$11-K12-T12,0),IF(J12&gt;5,0,ROUND(($X$6-SUM($AC$6:AC11))*W12,8)))</f>
        <v>0</v>
      </c>
      <c r="Y12" s="570">
        <f t="shared" si="15"/>
        <v>0</v>
      </c>
      <c r="Z12" s="570">
        <f t="shared" si="7"/>
        <v>0</v>
      </c>
      <c r="AA12" s="568" t="e">
        <f t="shared" si="8"/>
        <v>#DIV/0!</v>
      </c>
      <c r="AB12" s="570">
        <f t="shared" si="16"/>
        <v>0</v>
      </c>
      <c r="AC12" s="570">
        <f t="shared" si="9"/>
        <v>0</v>
      </c>
      <c r="AI12" s="2"/>
    </row>
    <row r="13" spans="1:35">
      <c r="B13" s="576"/>
      <c r="C13" s="577"/>
      <c r="I13" s="566" t="s">
        <v>1098</v>
      </c>
      <c r="J13" s="549">
        <v>7</v>
      </c>
      <c r="K13" s="567">
        <f t="shared" si="0"/>
        <v>0</v>
      </c>
      <c r="L13" s="567">
        <f t="shared" si="1"/>
        <v>0</v>
      </c>
      <c r="M13" s="568" t="e">
        <f t="shared" si="17"/>
        <v>#DIV/0!</v>
      </c>
      <c r="N13" s="569">
        <f t="shared" si="3"/>
        <v>1</v>
      </c>
      <c r="O13" s="569">
        <f t="shared" si="4"/>
        <v>0</v>
      </c>
      <c r="P13" s="567">
        <f t="shared" si="2"/>
        <v>0</v>
      </c>
      <c r="Q13" s="570">
        <f t="shared" si="5"/>
        <v>0</v>
      </c>
      <c r="R13" s="571">
        <f t="shared" si="10"/>
        <v>1</v>
      </c>
      <c r="S13" s="572">
        <f t="shared" si="11"/>
        <v>1</v>
      </c>
      <c r="T13" s="570">
        <f t="shared" si="12"/>
        <v>0</v>
      </c>
      <c r="U13" s="573">
        <f t="shared" si="6"/>
        <v>0</v>
      </c>
      <c r="V13" s="571">
        <f t="shared" si="13"/>
        <v>0</v>
      </c>
      <c r="W13" s="572">
        <f t="shared" si="14"/>
        <v>0</v>
      </c>
      <c r="X13" s="570">
        <f>IF(J13=0,MAX((L13-P13)*$C$11-K13-T13,0),IF(J13&gt;5,0,ROUND(($X$6-SUM($AC$6:AC12))*W13,8)))</f>
        <v>0</v>
      </c>
      <c r="Y13" s="570">
        <f t="shared" si="15"/>
        <v>0</v>
      </c>
      <c r="Z13" s="570">
        <f t="shared" si="7"/>
        <v>0</v>
      </c>
      <c r="AA13" s="568" t="e">
        <f t="shared" si="8"/>
        <v>#DIV/0!</v>
      </c>
      <c r="AB13" s="570">
        <f t="shared" si="16"/>
        <v>0</v>
      </c>
      <c r="AC13" s="570">
        <f t="shared" si="9"/>
        <v>0</v>
      </c>
      <c r="AI13" s="2"/>
    </row>
    <row r="14" spans="1:35" ht="16.5">
      <c r="A14" s="548" t="s">
        <v>1138</v>
      </c>
      <c r="B14" s="545" t="s">
        <v>1099</v>
      </c>
      <c r="I14" s="566" t="s">
        <v>1100</v>
      </c>
      <c r="J14" s="549">
        <v>8</v>
      </c>
      <c r="K14" s="567">
        <f t="shared" si="0"/>
        <v>0</v>
      </c>
      <c r="L14" s="567">
        <f t="shared" si="1"/>
        <v>0</v>
      </c>
      <c r="M14" s="568" t="e">
        <f t="shared" si="17"/>
        <v>#DIV/0!</v>
      </c>
      <c r="N14" s="569">
        <f t="shared" si="3"/>
        <v>1</v>
      </c>
      <c r="O14" s="569">
        <f t="shared" si="4"/>
        <v>0</v>
      </c>
      <c r="P14" s="567">
        <f t="shared" si="2"/>
        <v>0</v>
      </c>
      <c r="Q14" s="570">
        <f t="shared" si="5"/>
        <v>0</v>
      </c>
      <c r="R14" s="571">
        <f t="shared" si="10"/>
        <v>1</v>
      </c>
      <c r="S14" s="572">
        <f t="shared" si="11"/>
        <v>1</v>
      </c>
      <c r="T14" s="570">
        <f t="shared" si="12"/>
        <v>0</v>
      </c>
      <c r="U14" s="573">
        <f t="shared" si="6"/>
        <v>0</v>
      </c>
      <c r="V14" s="571">
        <f t="shared" si="13"/>
        <v>0</v>
      </c>
      <c r="W14" s="572">
        <f t="shared" si="14"/>
        <v>0</v>
      </c>
      <c r="X14" s="570">
        <f>IF(J14=0,MAX((L14-P14)*$C$11-K14-T14,0),IF(J14&gt;5,0,ROUND(($X$6-SUM($AC$6:AC13))*W14,8)))</f>
        <v>0</v>
      </c>
      <c r="Y14" s="570">
        <f t="shared" si="15"/>
        <v>0</v>
      </c>
      <c r="Z14" s="570">
        <f t="shared" si="7"/>
        <v>0</v>
      </c>
      <c r="AA14" s="568" t="e">
        <f t="shared" si="8"/>
        <v>#DIV/0!</v>
      </c>
      <c r="AB14" s="570">
        <f t="shared" si="16"/>
        <v>0</v>
      </c>
      <c r="AC14" s="570">
        <f t="shared" si="9"/>
        <v>0</v>
      </c>
      <c r="AI14" s="2"/>
    </row>
    <row r="15" spans="1:35" ht="16.149999999999999" customHeight="1">
      <c r="B15" s="578" t="s">
        <v>1101</v>
      </c>
      <c r="C15" s="578" t="s">
        <v>1102</v>
      </c>
      <c r="D15" s="578" t="s">
        <v>1103</v>
      </c>
      <c r="E15" s="578" t="s">
        <v>1104</v>
      </c>
      <c r="I15" s="566" t="s">
        <v>1105</v>
      </c>
      <c r="J15" s="549">
        <v>9</v>
      </c>
      <c r="K15" s="567">
        <f t="shared" si="0"/>
        <v>0</v>
      </c>
      <c r="L15" s="567">
        <f t="shared" si="1"/>
        <v>0</v>
      </c>
      <c r="M15" s="568" t="e">
        <f t="shared" si="17"/>
        <v>#DIV/0!</v>
      </c>
      <c r="N15" s="569">
        <f t="shared" si="3"/>
        <v>1</v>
      </c>
      <c r="O15" s="569">
        <f t="shared" si="4"/>
        <v>0</v>
      </c>
      <c r="P15" s="567">
        <f t="shared" si="2"/>
        <v>0</v>
      </c>
      <c r="Q15" s="570">
        <f t="shared" si="5"/>
        <v>0</v>
      </c>
      <c r="R15" s="571">
        <f t="shared" si="10"/>
        <v>1</v>
      </c>
      <c r="S15" s="572">
        <f t="shared" si="11"/>
        <v>1</v>
      </c>
      <c r="T15" s="570">
        <f t="shared" si="12"/>
        <v>0</v>
      </c>
      <c r="U15" s="573">
        <f t="shared" si="6"/>
        <v>0</v>
      </c>
      <c r="V15" s="571">
        <f t="shared" si="13"/>
        <v>0</v>
      </c>
      <c r="W15" s="572">
        <f t="shared" si="14"/>
        <v>0</v>
      </c>
      <c r="X15" s="570">
        <f>IF(J15=0,MAX((L15-P15)*$C$11-K15-T15,0),IF(J15&gt;5,0,ROUND(($X$6-SUM($AC$6:AC14))*W15,8)))</f>
        <v>0</v>
      </c>
      <c r="Y15" s="570">
        <f t="shared" si="15"/>
        <v>0</v>
      </c>
      <c r="Z15" s="570">
        <f t="shared" si="7"/>
        <v>0</v>
      </c>
      <c r="AA15" s="568" t="e">
        <f t="shared" si="8"/>
        <v>#DIV/0!</v>
      </c>
      <c r="AB15" s="570">
        <f t="shared" si="16"/>
        <v>0</v>
      </c>
      <c r="AC15" s="570">
        <f t="shared" si="9"/>
        <v>0</v>
      </c>
    </row>
    <row r="16" spans="1:35" ht="16.149999999999999" customHeight="1">
      <c r="B16" s="553" t="s">
        <v>1106</v>
      </c>
      <c r="C16" s="579"/>
      <c r="D16" s="579"/>
      <c r="E16" s="579"/>
      <c r="I16" s="566" t="s">
        <v>1107</v>
      </c>
      <c r="J16" s="549">
        <v>10</v>
      </c>
      <c r="K16" s="567">
        <f t="shared" si="0"/>
        <v>0</v>
      </c>
      <c r="L16" s="567">
        <f t="shared" si="1"/>
        <v>0</v>
      </c>
      <c r="M16" s="568" t="e">
        <f t="shared" si="17"/>
        <v>#DIV/0!</v>
      </c>
      <c r="N16" s="569">
        <f t="shared" si="3"/>
        <v>1</v>
      </c>
      <c r="O16" s="569">
        <f t="shared" si="4"/>
        <v>0</v>
      </c>
      <c r="P16" s="567">
        <f t="shared" si="2"/>
        <v>0</v>
      </c>
      <c r="Q16" s="570">
        <f t="shared" si="5"/>
        <v>0</v>
      </c>
      <c r="R16" s="571">
        <f t="shared" si="10"/>
        <v>1</v>
      </c>
      <c r="S16" s="572">
        <f t="shared" si="11"/>
        <v>1</v>
      </c>
      <c r="T16" s="570">
        <f t="shared" si="12"/>
        <v>0</v>
      </c>
      <c r="U16" s="573">
        <f t="shared" si="6"/>
        <v>0</v>
      </c>
      <c r="V16" s="571">
        <f t="shared" si="13"/>
        <v>0</v>
      </c>
      <c r="W16" s="572">
        <f t="shared" si="14"/>
        <v>0</v>
      </c>
      <c r="X16" s="570">
        <f>IF(J16=0,MAX((L16-P16)*$C$11-K16-T16,0),IF(J16&gt;5,0,ROUND(($X$6-SUM($AC$6:AC15))*W16,8)))</f>
        <v>0</v>
      </c>
      <c r="Y16" s="570">
        <f t="shared" si="15"/>
        <v>0</v>
      </c>
      <c r="Z16" s="570">
        <f t="shared" si="7"/>
        <v>0</v>
      </c>
      <c r="AA16" s="568" t="e">
        <f t="shared" si="8"/>
        <v>#DIV/0!</v>
      </c>
      <c r="AB16" s="570">
        <f t="shared" si="16"/>
        <v>0</v>
      </c>
      <c r="AC16" s="570">
        <f t="shared" si="9"/>
        <v>0</v>
      </c>
    </row>
    <row r="17" spans="2:29">
      <c r="B17" s="553" t="s">
        <v>1108</v>
      </c>
      <c r="C17" s="579"/>
      <c r="D17" s="579"/>
      <c r="E17" s="579"/>
      <c r="I17" s="566" t="s">
        <v>1109</v>
      </c>
      <c r="J17" s="549">
        <v>11</v>
      </c>
      <c r="K17" s="567">
        <f t="shared" si="0"/>
        <v>0</v>
      </c>
      <c r="L17" s="567">
        <f t="shared" si="1"/>
        <v>0</v>
      </c>
      <c r="M17" s="568" t="e">
        <f t="shared" si="17"/>
        <v>#DIV/0!</v>
      </c>
      <c r="N17" s="569">
        <f t="shared" si="3"/>
        <v>1</v>
      </c>
      <c r="O17" s="569">
        <f t="shared" si="4"/>
        <v>0</v>
      </c>
      <c r="P17" s="567">
        <f t="shared" si="2"/>
        <v>0</v>
      </c>
      <c r="Q17" s="570">
        <f t="shared" si="5"/>
        <v>0</v>
      </c>
      <c r="R17" s="571">
        <f t="shared" si="10"/>
        <v>1</v>
      </c>
      <c r="S17" s="572">
        <f t="shared" si="11"/>
        <v>1</v>
      </c>
      <c r="T17" s="570">
        <f t="shared" si="12"/>
        <v>0</v>
      </c>
      <c r="U17" s="573">
        <f t="shared" si="6"/>
        <v>0</v>
      </c>
      <c r="V17" s="571">
        <f t="shared" si="13"/>
        <v>0</v>
      </c>
      <c r="W17" s="572">
        <f t="shared" si="14"/>
        <v>0</v>
      </c>
      <c r="X17" s="570">
        <f>IF(J17=0,MAX((L17-P17)*$C$11-K17-T17,0),IF(J17&gt;5,0,ROUND(($X$6-SUM($AC$6:AC16))*W17,8)))</f>
        <v>0</v>
      </c>
      <c r="Y17" s="570">
        <f t="shared" si="15"/>
        <v>0</v>
      </c>
      <c r="Z17" s="570">
        <f t="shared" si="7"/>
        <v>0</v>
      </c>
      <c r="AA17" s="568" t="e">
        <f t="shared" si="8"/>
        <v>#DIV/0!</v>
      </c>
      <c r="AB17" s="570">
        <f t="shared" si="16"/>
        <v>0</v>
      </c>
      <c r="AC17" s="570">
        <f t="shared" si="9"/>
        <v>0</v>
      </c>
    </row>
    <row r="18" spans="2:29">
      <c r="B18" s="553" t="s">
        <v>1110</v>
      </c>
      <c r="C18" s="579"/>
      <c r="D18" s="579"/>
      <c r="E18" s="579"/>
      <c r="I18" s="566" t="s">
        <v>1111</v>
      </c>
      <c r="J18" s="549">
        <v>12</v>
      </c>
      <c r="K18" s="567">
        <f t="shared" si="0"/>
        <v>0</v>
      </c>
      <c r="L18" s="567">
        <f t="shared" si="1"/>
        <v>0</v>
      </c>
      <c r="M18" s="568" t="e">
        <f t="shared" si="17"/>
        <v>#DIV/0!</v>
      </c>
      <c r="N18" s="569">
        <f t="shared" si="3"/>
        <v>1</v>
      </c>
      <c r="O18" s="569">
        <f t="shared" si="4"/>
        <v>0</v>
      </c>
      <c r="P18" s="567">
        <f t="shared" si="2"/>
        <v>0</v>
      </c>
      <c r="Q18" s="570">
        <f t="shared" si="5"/>
        <v>0</v>
      </c>
      <c r="R18" s="571">
        <f t="shared" si="10"/>
        <v>1</v>
      </c>
      <c r="S18" s="572">
        <f t="shared" si="11"/>
        <v>1</v>
      </c>
      <c r="T18" s="570">
        <f t="shared" si="12"/>
        <v>0</v>
      </c>
      <c r="U18" s="573">
        <f t="shared" si="6"/>
        <v>0</v>
      </c>
      <c r="V18" s="571">
        <f t="shared" si="13"/>
        <v>0</v>
      </c>
      <c r="W18" s="572">
        <f t="shared" si="14"/>
        <v>0</v>
      </c>
      <c r="X18" s="570">
        <f>IF(J18=0,MAX((L18-P18)*$C$11-K18-T18,0),IF(J18&gt;5,0,ROUND(($X$6-SUM($AC$6:AC17))*W18,8)))</f>
        <v>0</v>
      </c>
      <c r="Y18" s="570">
        <f t="shared" si="15"/>
        <v>0</v>
      </c>
      <c r="Z18" s="570">
        <f t="shared" si="7"/>
        <v>0</v>
      </c>
      <c r="AA18" s="568" t="e">
        <f t="shared" si="8"/>
        <v>#DIV/0!</v>
      </c>
      <c r="AB18" s="570">
        <f t="shared" si="16"/>
        <v>0</v>
      </c>
      <c r="AC18" s="570">
        <f t="shared" si="9"/>
        <v>0</v>
      </c>
    </row>
    <row r="19" spans="2:29">
      <c r="B19" s="553" t="s">
        <v>1112</v>
      </c>
      <c r="C19" s="579"/>
      <c r="D19" s="579"/>
      <c r="E19" s="579"/>
      <c r="I19" s="566" t="s">
        <v>1113</v>
      </c>
      <c r="J19" s="549">
        <v>13</v>
      </c>
      <c r="K19" s="567">
        <f t="shared" si="0"/>
        <v>0</v>
      </c>
      <c r="L19" s="567">
        <f t="shared" si="1"/>
        <v>0</v>
      </c>
      <c r="M19" s="568" t="e">
        <f t="shared" si="17"/>
        <v>#DIV/0!</v>
      </c>
      <c r="N19" s="569">
        <f t="shared" si="3"/>
        <v>1</v>
      </c>
      <c r="O19" s="569">
        <f t="shared" si="4"/>
        <v>0</v>
      </c>
      <c r="P19" s="567">
        <f t="shared" si="2"/>
        <v>0</v>
      </c>
      <c r="Q19" s="570">
        <f t="shared" si="5"/>
        <v>0</v>
      </c>
      <c r="R19" s="571">
        <f t="shared" si="10"/>
        <v>1</v>
      </c>
      <c r="S19" s="572">
        <f t="shared" si="11"/>
        <v>1</v>
      </c>
      <c r="T19" s="570">
        <f t="shared" si="12"/>
        <v>0</v>
      </c>
      <c r="U19" s="573">
        <f t="shared" si="6"/>
        <v>0</v>
      </c>
      <c r="V19" s="571">
        <f t="shared" si="13"/>
        <v>0</v>
      </c>
      <c r="W19" s="572">
        <f t="shared" si="14"/>
        <v>0</v>
      </c>
      <c r="X19" s="570">
        <f>IF(J19=0,MAX((L19-P19)*$C$11-K19-T19,0),IF(J19&gt;5,0,ROUND(($X$6-SUM($AC$6:AC18))*W19,8)))</f>
        <v>0</v>
      </c>
      <c r="Y19" s="570">
        <f t="shared" si="15"/>
        <v>0</v>
      </c>
      <c r="Z19" s="570">
        <f t="shared" si="7"/>
        <v>0</v>
      </c>
      <c r="AA19" s="568" t="e">
        <f t="shared" si="8"/>
        <v>#DIV/0!</v>
      </c>
      <c r="AB19" s="570">
        <f t="shared" si="16"/>
        <v>0</v>
      </c>
      <c r="AC19" s="570">
        <f t="shared" si="9"/>
        <v>0</v>
      </c>
    </row>
    <row r="20" spans="2:29">
      <c r="B20" s="553" t="s">
        <v>1114</v>
      </c>
      <c r="C20" s="579"/>
      <c r="D20" s="579"/>
      <c r="E20" s="579"/>
      <c r="I20" s="566" t="s">
        <v>1115</v>
      </c>
      <c r="J20" s="549">
        <v>14</v>
      </c>
      <c r="K20" s="567">
        <f t="shared" si="0"/>
        <v>0</v>
      </c>
      <c r="L20" s="567">
        <f t="shared" si="1"/>
        <v>0</v>
      </c>
      <c r="M20" s="568" t="e">
        <f t="shared" si="17"/>
        <v>#DIV/0!</v>
      </c>
      <c r="N20" s="569">
        <f t="shared" si="3"/>
        <v>1</v>
      </c>
      <c r="O20" s="569">
        <f t="shared" si="4"/>
        <v>0</v>
      </c>
      <c r="P20" s="567">
        <f t="shared" si="2"/>
        <v>0</v>
      </c>
      <c r="Q20" s="570">
        <f t="shared" si="5"/>
        <v>0</v>
      </c>
      <c r="R20" s="571">
        <f t="shared" si="10"/>
        <v>1</v>
      </c>
      <c r="S20" s="572">
        <f t="shared" si="11"/>
        <v>1</v>
      </c>
      <c r="T20" s="570">
        <f t="shared" si="12"/>
        <v>0</v>
      </c>
      <c r="U20" s="573">
        <f t="shared" si="6"/>
        <v>0</v>
      </c>
      <c r="V20" s="571">
        <f t="shared" si="13"/>
        <v>0</v>
      </c>
      <c r="W20" s="572">
        <f t="shared" si="14"/>
        <v>0</v>
      </c>
      <c r="X20" s="570">
        <f>IF(J20=0,MAX((L20-P20)*$C$11-K20-T20,0),IF(J20&gt;5,0,ROUND(($X$6-SUM($AC$6:AC19))*W20,8)))</f>
        <v>0</v>
      </c>
      <c r="Y20" s="570">
        <f t="shared" si="15"/>
        <v>0</v>
      </c>
      <c r="Z20" s="570">
        <f t="shared" si="7"/>
        <v>0</v>
      </c>
      <c r="AA20" s="568" t="e">
        <f t="shared" si="8"/>
        <v>#DIV/0!</v>
      </c>
      <c r="AB20" s="570">
        <f t="shared" si="16"/>
        <v>0</v>
      </c>
      <c r="AC20" s="570">
        <f t="shared" si="9"/>
        <v>0</v>
      </c>
    </row>
    <row r="21" spans="2:29">
      <c r="B21" s="553" t="s">
        <v>1116</v>
      </c>
      <c r="C21" s="579"/>
      <c r="D21" s="579"/>
      <c r="E21" s="579"/>
      <c r="I21" s="566" t="s">
        <v>1117</v>
      </c>
      <c r="J21" s="549">
        <v>15</v>
      </c>
      <c r="K21" s="567">
        <f t="shared" si="0"/>
        <v>0</v>
      </c>
      <c r="L21" s="567">
        <f t="shared" si="1"/>
        <v>0</v>
      </c>
      <c r="M21" s="568" t="e">
        <f t="shared" si="17"/>
        <v>#DIV/0!</v>
      </c>
      <c r="N21" s="569">
        <f t="shared" si="3"/>
        <v>1</v>
      </c>
      <c r="O21" s="569">
        <f t="shared" si="4"/>
        <v>0</v>
      </c>
      <c r="P21" s="567">
        <f t="shared" si="2"/>
        <v>0</v>
      </c>
      <c r="Q21" s="570">
        <f t="shared" si="5"/>
        <v>0</v>
      </c>
      <c r="R21" s="571">
        <f t="shared" si="10"/>
        <v>1</v>
      </c>
      <c r="S21" s="572">
        <f t="shared" si="11"/>
        <v>1</v>
      </c>
      <c r="T21" s="570">
        <f t="shared" si="12"/>
        <v>0</v>
      </c>
      <c r="U21" s="573">
        <f t="shared" si="6"/>
        <v>0</v>
      </c>
      <c r="V21" s="571">
        <f t="shared" si="13"/>
        <v>0</v>
      </c>
      <c r="W21" s="572">
        <f t="shared" si="14"/>
        <v>0</v>
      </c>
      <c r="X21" s="570">
        <f>IF(J21=0,MAX((L21-P21)*$C$11-K21-T21,0),IF(J21&gt;5,0,ROUND(($X$6-SUM($AC$6:AC20))*W21,8)))</f>
        <v>0</v>
      </c>
      <c r="Y21" s="570">
        <f t="shared" si="15"/>
        <v>0</v>
      </c>
      <c r="Z21" s="570">
        <f t="shared" si="7"/>
        <v>0</v>
      </c>
      <c r="AA21" s="568" t="e">
        <f>Y21/Z21</f>
        <v>#DIV/0!</v>
      </c>
      <c r="AB21" s="570">
        <f t="shared" si="16"/>
        <v>0</v>
      </c>
      <c r="AC21" s="570">
        <f t="shared" si="9"/>
        <v>0</v>
      </c>
    </row>
    <row r="22" spans="2:29">
      <c r="B22" s="553" t="s">
        <v>1118</v>
      </c>
      <c r="C22" s="579"/>
      <c r="D22" s="579"/>
      <c r="E22" s="579"/>
    </row>
    <row r="23" spans="2:29">
      <c r="B23" s="553" t="s">
        <v>1119</v>
      </c>
      <c r="C23" s="579"/>
      <c r="D23" s="579"/>
      <c r="E23" s="579"/>
    </row>
    <row r="24" spans="2:29">
      <c r="B24" s="553" t="s">
        <v>1120</v>
      </c>
      <c r="C24" s="579"/>
      <c r="D24" s="579"/>
      <c r="E24" s="579"/>
    </row>
    <row r="25" spans="2:29">
      <c r="B25" s="553" t="s">
        <v>1121</v>
      </c>
      <c r="C25" s="579"/>
      <c r="D25" s="579"/>
      <c r="E25" s="579"/>
    </row>
    <row r="26" spans="2:29">
      <c r="B26" s="553" t="s">
        <v>1122</v>
      </c>
      <c r="C26" s="579"/>
      <c r="D26" s="579"/>
      <c r="E26" s="579"/>
    </row>
    <row r="27" spans="2:29">
      <c r="B27" s="553" t="s">
        <v>1123</v>
      </c>
      <c r="C27" s="579"/>
      <c r="D27" s="579"/>
      <c r="E27" s="579"/>
    </row>
    <row r="28" spans="2:29">
      <c r="B28" s="553" t="s">
        <v>1124</v>
      </c>
      <c r="C28" s="579"/>
      <c r="D28" s="579"/>
      <c r="E28" s="579"/>
    </row>
    <row r="29" spans="2:29">
      <c r="B29" s="553" t="s">
        <v>1125</v>
      </c>
      <c r="C29" s="579"/>
      <c r="D29" s="579"/>
      <c r="E29" s="579"/>
    </row>
    <row r="30" spans="2:29">
      <c r="B30" s="553" t="s">
        <v>1126</v>
      </c>
      <c r="C30" s="579"/>
      <c r="D30" s="579"/>
      <c r="E30" s="579"/>
    </row>
    <row r="31" spans="2:29">
      <c r="B31" s="553" t="s">
        <v>1127</v>
      </c>
      <c r="C31" s="579"/>
      <c r="D31" s="579"/>
      <c r="E31" s="579"/>
    </row>
    <row r="32" spans="2:29">
      <c r="F32" s="526"/>
    </row>
    <row r="33" spans="1:7" ht="16.5">
      <c r="A33" s="548" t="s">
        <v>1139</v>
      </c>
      <c r="B33" s="2" t="s">
        <v>1144</v>
      </c>
      <c r="C33" s="582"/>
      <c r="D33" s="582"/>
      <c r="E33" s="581" t="s">
        <v>940</v>
      </c>
      <c r="F33" s="526"/>
    </row>
    <row r="34" spans="1:7" ht="16.5">
      <c r="B34" s="1025" t="s">
        <v>193</v>
      </c>
      <c r="C34" s="1025"/>
      <c r="D34" s="1025"/>
      <c r="E34" s="14" t="s">
        <v>941</v>
      </c>
      <c r="F34" s="526"/>
      <c r="G34" s="526"/>
    </row>
    <row r="35" spans="1:7">
      <c r="B35" s="1026" t="s">
        <v>942</v>
      </c>
      <c r="C35" s="1022" t="s">
        <v>1140</v>
      </c>
      <c r="D35" s="1022"/>
      <c r="E35" s="56"/>
      <c r="F35" s="526"/>
      <c r="G35" s="526"/>
    </row>
    <row r="36" spans="1:7">
      <c r="B36" s="1024"/>
      <c r="C36" s="1022" t="s">
        <v>943</v>
      </c>
      <c r="D36" s="1022"/>
      <c r="E36" s="229"/>
      <c r="F36" s="526"/>
      <c r="G36" s="526"/>
    </row>
    <row r="37" spans="1:7">
      <c r="B37" s="1024"/>
      <c r="C37" s="1022" t="s">
        <v>944</v>
      </c>
      <c r="D37" s="1022"/>
      <c r="E37" s="584">
        <f>E35-E36</f>
        <v>0</v>
      </c>
      <c r="F37" s="526"/>
      <c r="G37" s="526"/>
    </row>
    <row r="38" spans="1:7">
      <c r="B38" s="1024" t="s">
        <v>1141</v>
      </c>
      <c r="C38" s="1022" t="s">
        <v>1142</v>
      </c>
      <c r="D38" s="1022"/>
      <c r="E38" s="229"/>
      <c r="F38" s="526"/>
      <c r="G38" s="526"/>
    </row>
    <row r="39" spans="1:7">
      <c r="B39" s="1024"/>
      <c r="C39" s="1022" t="s">
        <v>945</v>
      </c>
      <c r="D39" s="1022"/>
      <c r="E39" s="229"/>
      <c r="G39" s="526"/>
    </row>
    <row r="40" spans="1:7">
      <c r="B40" s="1024"/>
      <c r="C40" s="1022" t="s">
        <v>1143</v>
      </c>
      <c r="D40" s="1022"/>
      <c r="E40" s="584">
        <f>E38-E39</f>
        <v>0</v>
      </c>
      <c r="G40" s="526"/>
    </row>
    <row r="41" spans="1:7">
      <c r="B41" s="1022" t="s">
        <v>946</v>
      </c>
      <c r="C41" s="1022"/>
      <c r="D41" s="1022"/>
      <c r="E41" s="584">
        <f>MAX(E37-E40,0)</f>
        <v>0</v>
      </c>
      <c r="G41" s="526"/>
    </row>
    <row r="42" spans="1:7">
      <c r="B42" s="1023" t="s">
        <v>947</v>
      </c>
      <c r="C42" s="1023"/>
      <c r="D42" s="1023"/>
      <c r="E42" s="584">
        <f>E41*0.8</f>
        <v>0</v>
      </c>
      <c r="G42" s="526"/>
    </row>
    <row r="43" spans="1:7" ht="16.5">
      <c r="B43" s="580" t="s">
        <v>1145</v>
      </c>
      <c r="C43" s="583"/>
      <c r="D43" s="583"/>
    </row>
  </sheetData>
  <mergeCells count="19">
    <mergeCell ref="C35:D35"/>
    <mergeCell ref="C36:D36"/>
    <mergeCell ref="C37:D37"/>
    <mergeCell ref="B42:D42"/>
    <mergeCell ref="Y3:AA3"/>
    <mergeCell ref="B38:B40"/>
    <mergeCell ref="C38:D38"/>
    <mergeCell ref="C39:D39"/>
    <mergeCell ref="C40:D40"/>
    <mergeCell ref="B41:D41"/>
    <mergeCell ref="B34:D34"/>
    <mergeCell ref="B35:B37"/>
    <mergeCell ref="AB3:AC3"/>
    <mergeCell ref="I3:I5"/>
    <mergeCell ref="J3:J5"/>
    <mergeCell ref="K3:M3"/>
    <mergeCell ref="N3:O3"/>
    <mergeCell ref="Q3:T3"/>
    <mergeCell ref="U3:X3"/>
  </mergeCells>
  <phoneticPr fontId="24" type="noConversion"/>
  <pageMargins left="0.7" right="0.7" top="0.75" bottom="0.75" header="0.3" footer="0.3"/>
  <pageSetup paperSize="9" scale="3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U148"/>
  <sheetViews>
    <sheetView topLeftCell="A50" zoomScale="55" zoomScaleNormal="55" workbookViewId="0">
      <selection sqref="A1:U72"/>
    </sheetView>
  </sheetViews>
  <sheetFormatPr defaultColWidth="9" defaultRowHeight="15.75"/>
  <cols>
    <col min="1" max="1" width="5.375" style="2" customWidth="1"/>
    <col min="2" max="2" width="10.25" style="2" customWidth="1"/>
    <col min="3" max="3" width="9.875" style="2" customWidth="1"/>
    <col min="4" max="4" width="8.375" style="2" customWidth="1"/>
    <col min="5" max="5" width="8.75" style="2" customWidth="1"/>
    <col min="6" max="6" width="53.375" style="2" customWidth="1"/>
    <col min="7" max="7" width="13.625" style="2" customWidth="1"/>
    <col min="8" max="8" width="11.5" style="2" customWidth="1"/>
    <col min="9" max="9" width="11.75" style="2" customWidth="1"/>
    <col min="10" max="10" width="12.5" style="2" customWidth="1"/>
    <col min="11" max="11" width="10.5" style="2" customWidth="1"/>
    <col min="12" max="12" width="11.5" style="2" customWidth="1"/>
    <col min="13" max="13" width="13.625" style="2" customWidth="1"/>
    <col min="14" max="16384" width="9" style="2"/>
  </cols>
  <sheetData>
    <row r="1" spans="1:21" s="40" customFormat="1" ht="19.5">
      <c r="A1" s="716" t="s">
        <v>948</v>
      </c>
      <c r="B1" s="716"/>
      <c r="C1" s="255" t="s">
        <v>949</v>
      </c>
      <c r="D1" s="255"/>
      <c r="E1" s="255"/>
      <c r="F1" s="255"/>
      <c r="G1" s="470"/>
      <c r="H1" s="473"/>
      <c r="I1" s="473"/>
      <c r="J1" s="473"/>
      <c r="K1" s="473"/>
      <c r="L1" s="473"/>
      <c r="M1" s="473"/>
      <c r="N1" s="473"/>
      <c r="O1" s="473"/>
      <c r="P1" s="473"/>
      <c r="Q1" s="473"/>
      <c r="R1" s="473"/>
      <c r="S1" s="473"/>
      <c r="T1" s="473"/>
      <c r="U1" s="473"/>
    </row>
    <row r="2" spans="1:21" ht="11.45" customHeight="1">
      <c r="C2" s="527"/>
      <c r="D2" s="527"/>
      <c r="E2" s="527"/>
      <c r="F2" s="527"/>
      <c r="G2" s="527"/>
      <c r="H2" s="527"/>
      <c r="I2" s="527"/>
      <c r="J2" s="527"/>
      <c r="K2" s="527"/>
      <c r="L2" s="527"/>
      <c r="M2" s="527"/>
      <c r="N2" s="527"/>
      <c r="O2" s="527"/>
      <c r="P2" s="527"/>
      <c r="Q2" s="527"/>
      <c r="R2" s="527"/>
      <c r="S2" s="527"/>
      <c r="T2" s="527"/>
      <c r="U2" s="527"/>
    </row>
    <row r="3" spans="1:21" ht="16.5">
      <c r="A3" s="52" t="s">
        <v>950</v>
      </c>
      <c r="B3" s="52"/>
    </row>
    <row r="4" spans="1:21" ht="16.5">
      <c r="A4" s="2" t="s">
        <v>194</v>
      </c>
      <c r="B4" s="101" t="s">
        <v>951</v>
      </c>
      <c r="D4" s="101"/>
      <c r="E4" s="101"/>
      <c r="F4" s="101"/>
      <c r="G4" s="101"/>
      <c r="H4" s="101"/>
      <c r="I4" s="101"/>
      <c r="J4" s="101"/>
      <c r="K4" s="101"/>
      <c r="L4" s="101"/>
      <c r="M4" s="101"/>
      <c r="N4" s="101"/>
      <c r="O4" s="101"/>
      <c r="P4" s="101"/>
      <c r="Q4" s="101"/>
      <c r="R4" s="101"/>
      <c r="S4" s="101"/>
      <c r="T4" s="101"/>
      <c r="U4" s="19" t="s">
        <v>952</v>
      </c>
    </row>
    <row r="5" spans="1:21" ht="16.5">
      <c r="B5" s="107" t="s">
        <v>953</v>
      </c>
      <c r="C5" s="1037"/>
      <c r="D5" s="1038"/>
      <c r="E5" s="1038"/>
      <c r="F5" s="1039"/>
      <c r="G5" s="112" t="s">
        <v>81</v>
      </c>
      <c r="H5" s="112" t="s">
        <v>82</v>
      </c>
      <c r="I5" s="112" t="s">
        <v>912</v>
      </c>
      <c r="J5" s="112" t="s">
        <v>954</v>
      </c>
      <c r="K5" s="112" t="s">
        <v>85</v>
      </c>
      <c r="L5" s="112" t="s">
        <v>86</v>
      </c>
      <c r="M5" s="112" t="s">
        <v>87</v>
      </c>
      <c r="N5" s="112" t="s">
        <v>88</v>
      </c>
      <c r="O5" s="112" t="s">
        <v>89</v>
      </c>
      <c r="P5" s="112" t="s">
        <v>90</v>
      </c>
      <c r="Q5" s="112" t="s">
        <v>91</v>
      </c>
      <c r="R5" s="112" t="s">
        <v>92</v>
      </c>
      <c r="S5" s="112" t="s">
        <v>93</v>
      </c>
      <c r="T5" s="112" t="s">
        <v>94</v>
      </c>
      <c r="U5" s="112" t="s">
        <v>95</v>
      </c>
    </row>
    <row r="6" spans="1:21">
      <c r="B6" s="1034" t="s">
        <v>1146</v>
      </c>
      <c r="C6" s="978" t="s">
        <v>955</v>
      </c>
      <c r="D6" s="952" t="s">
        <v>956</v>
      </c>
      <c r="E6" s="1040" t="s">
        <v>957</v>
      </c>
      <c r="F6" s="1041"/>
      <c r="G6" s="113"/>
      <c r="H6" s="113"/>
      <c r="I6" s="113"/>
      <c r="J6" s="113"/>
      <c r="K6" s="113"/>
      <c r="L6" s="113"/>
      <c r="M6" s="113"/>
      <c r="N6" s="113"/>
      <c r="O6" s="113"/>
      <c r="P6" s="113"/>
      <c r="Q6" s="113"/>
      <c r="R6" s="113"/>
      <c r="S6" s="113"/>
      <c r="T6" s="113"/>
      <c r="U6" s="113"/>
    </row>
    <row r="7" spans="1:21">
      <c r="B7" s="1028"/>
      <c r="C7" s="979"/>
      <c r="D7" s="952"/>
      <c r="E7" s="1040" t="s">
        <v>958</v>
      </c>
      <c r="F7" s="1041"/>
      <c r="G7" s="113"/>
      <c r="H7" s="113"/>
      <c r="I7" s="113"/>
      <c r="J7" s="113"/>
      <c r="K7" s="113"/>
      <c r="L7" s="113"/>
      <c r="M7" s="113"/>
      <c r="N7" s="113"/>
      <c r="O7" s="113"/>
      <c r="P7" s="113"/>
      <c r="Q7" s="113"/>
      <c r="R7" s="113"/>
      <c r="S7" s="113"/>
      <c r="T7" s="113"/>
      <c r="U7" s="113"/>
    </row>
    <row r="8" spans="1:21">
      <c r="B8" s="1028"/>
      <c r="C8" s="979"/>
      <c r="D8" s="952"/>
      <c r="E8" s="1040" t="s">
        <v>959</v>
      </c>
      <c r="F8" s="1041"/>
      <c r="G8" s="113"/>
      <c r="H8" s="113"/>
      <c r="I8" s="113"/>
      <c r="J8" s="113"/>
      <c r="K8" s="113"/>
      <c r="L8" s="113"/>
      <c r="M8" s="113"/>
      <c r="N8" s="113"/>
      <c r="O8" s="113"/>
      <c r="P8" s="113"/>
      <c r="Q8" s="113"/>
      <c r="R8" s="113"/>
      <c r="S8" s="113"/>
      <c r="T8" s="113"/>
      <c r="U8" s="113"/>
    </row>
    <row r="9" spans="1:21" ht="16.5">
      <c r="B9" s="1028"/>
      <c r="C9" s="979"/>
      <c r="D9" s="952" t="s">
        <v>960</v>
      </c>
      <c r="E9" s="1042" t="s">
        <v>961</v>
      </c>
      <c r="F9" s="1043"/>
      <c r="G9" s="113"/>
      <c r="H9" s="113"/>
      <c r="I9" s="113"/>
      <c r="J9" s="113"/>
      <c r="K9" s="113"/>
      <c r="L9" s="113"/>
      <c r="M9" s="113"/>
      <c r="N9" s="113"/>
      <c r="O9" s="113"/>
      <c r="P9" s="113"/>
      <c r="Q9" s="113"/>
      <c r="R9" s="113"/>
      <c r="S9" s="113"/>
      <c r="T9" s="113"/>
      <c r="U9" s="113"/>
    </row>
    <row r="10" spans="1:21" ht="16.5">
      <c r="B10" s="1028"/>
      <c r="C10" s="979"/>
      <c r="D10" s="952"/>
      <c r="E10" s="1042" t="s">
        <v>962</v>
      </c>
      <c r="F10" s="1043"/>
      <c r="G10" s="113"/>
      <c r="H10" s="113"/>
      <c r="I10" s="113"/>
      <c r="J10" s="113"/>
      <c r="K10" s="113"/>
      <c r="L10" s="113"/>
      <c r="M10" s="113"/>
      <c r="N10" s="113"/>
      <c r="O10" s="113"/>
      <c r="P10" s="113"/>
      <c r="Q10" s="113"/>
      <c r="R10" s="113"/>
      <c r="S10" s="113"/>
      <c r="T10" s="113"/>
      <c r="U10" s="113"/>
    </row>
    <row r="11" spans="1:21">
      <c r="B11" s="1028"/>
      <c r="C11" s="979"/>
      <c r="D11" s="952"/>
      <c r="E11" s="953" t="s">
        <v>759</v>
      </c>
      <c r="F11" s="954"/>
      <c r="G11" s="113"/>
      <c r="H11" s="113"/>
      <c r="I11" s="113"/>
      <c r="J11" s="113"/>
      <c r="K11" s="113"/>
      <c r="L11" s="113"/>
      <c r="M11" s="113"/>
      <c r="N11" s="113"/>
      <c r="O11" s="113"/>
      <c r="P11" s="113"/>
      <c r="Q11" s="113"/>
      <c r="R11" s="113"/>
      <c r="S11" s="113"/>
      <c r="T11" s="113"/>
      <c r="U11" s="113"/>
    </row>
    <row r="12" spans="1:21">
      <c r="B12" s="1028"/>
      <c r="C12" s="979"/>
      <c r="D12" s="952" t="s">
        <v>963</v>
      </c>
      <c r="E12" s="953" t="s">
        <v>964</v>
      </c>
      <c r="F12" s="954"/>
      <c r="G12" s="113"/>
      <c r="H12" s="113"/>
      <c r="I12" s="113"/>
      <c r="J12" s="113"/>
      <c r="K12" s="113"/>
      <c r="L12" s="113"/>
      <c r="M12" s="113"/>
      <c r="N12" s="113"/>
      <c r="O12" s="113"/>
      <c r="P12" s="113"/>
      <c r="Q12" s="113"/>
      <c r="R12" s="113"/>
      <c r="S12" s="113"/>
      <c r="T12" s="113"/>
      <c r="U12" s="113"/>
    </row>
    <row r="13" spans="1:21">
      <c r="B13" s="1028"/>
      <c r="C13" s="979"/>
      <c r="D13" s="952"/>
      <c r="E13" s="953" t="s">
        <v>965</v>
      </c>
      <c r="F13" s="954"/>
      <c r="G13" s="113"/>
      <c r="H13" s="113"/>
      <c r="I13" s="113"/>
      <c r="J13" s="113"/>
      <c r="K13" s="113"/>
      <c r="L13" s="113"/>
      <c r="M13" s="113"/>
      <c r="N13" s="113"/>
      <c r="O13" s="113"/>
      <c r="P13" s="113"/>
      <c r="Q13" s="113"/>
      <c r="R13" s="113"/>
      <c r="S13" s="113"/>
      <c r="T13" s="113"/>
      <c r="U13" s="113"/>
    </row>
    <row r="14" spans="1:21">
      <c r="B14" s="1028"/>
      <c r="C14" s="979"/>
      <c r="D14" s="952"/>
      <c r="E14" s="953" t="s">
        <v>759</v>
      </c>
      <c r="F14" s="954"/>
      <c r="G14" s="113"/>
      <c r="H14" s="113"/>
      <c r="I14" s="113"/>
      <c r="J14" s="113"/>
      <c r="K14" s="113"/>
      <c r="L14" s="113"/>
      <c r="M14" s="113"/>
      <c r="N14" s="113"/>
      <c r="O14" s="113"/>
      <c r="P14" s="113"/>
      <c r="Q14" s="113"/>
      <c r="R14" s="113"/>
      <c r="S14" s="113"/>
      <c r="T14" s="113"/>
      <c r="U14" s="113"/>
    </row>
    <row r="15" spans="1:21" ht="16.5">
      <c r="B15" s="1028"/>
      <c r="C15" s="979"/>
      <c r="D15" s="933" t="s">
        <v>966</v>
      </c>
      <c r="E15" s="934"/>
      <c r="F15" s="935"/>
      <c r="G15" s="113"/>
      <c r="H15" s="113"/>
      <c r="I15" s="113"/>
      <c r="J15" s="113"/>
      <c r="K15" s="113"/>
      <c r="L15" s="113"/>
      <c r="M15" s="113"/>
      <c r="N15" s="113"/>
      <c r="O15" s="113"/>
      <c r="P15" s="113"/>
      <c r="Q15" s="113"/>
      <c r="R15" s="113"/>
      <c r="S15" s="113"/>
      <c r="T15" s="113"/>
      <c r="U15" s="113"/>
    </row>
    <row r="16" spans="1:21" ht="16.5">
      <c r="B16" s="1028"/>
      <c r="C16" s="979"/>
      <c r="D16" s="933" t="s">
        <v>967</v>
      </c>
      <c r="E16" s="934"/>
      <c r="F16" s="935"/>
      <c r="G16" s="113"/>
      <c r="H16" s="113"/>
      <c r="I16" s="113"/>
      <c r="J16" s="113"/>
      <c r="K16" s="113"/>
      <c r="L16" s="113"/>
      <c r="M16" s="113"/>
      <c r="N16" s="113"/>
      <c r="O16" s="113"/>
      <c r="P16" s="113"/>
      <c r="Q16" s="113"/>
      <c r="R16" s="113"/>
      <c r="S16" s="113"/>
      <c r="T16" s="113"/>
      <c r="U16" s="113"/>
    </row>
    <row r="17" spans="1:21" ht="16.5">
      <c r="B17" s="1028"/>
      <c r="C17" s="933" t="s">
        <v>968</v>
      </c>
      <c r="D17" s="934"/>
      <c r="E17" s="934"/>
      <c r="F17" s="935"/>
      <c r="G17" s="113"/>
      <c r="H17" s="113"/>
      <c r="I17" s="113"/>
      <c r="J17" s="113"/>
      <c r="K17" s="113"/>
      <c r="L17" s="113"/>
      <c r="M17" s="113"/>
      <c r="N17" s="113"/>
      <c r="O17" s="113"/>
      <c r="P17" s="113"/>
      <c r="Q17" s="113"/>
      <c r="R17" s="113"/>
      <c r="S17" s="113"/>
      <c r="T17" s="113"/>
      <c r="U17" s="113"/>
    </row>
    <row r="18" spans="1:21" ht="16.5">
      <c r="B18" s="1028"/>
      <c r="C18" s="933" t="s">
        <v>969</v>
      </c>
      <c r="D18" s="934"/>
      <c r="E18" s="934"/>
      <c r="F18" s="935"/>
      <c r="G18" s="114">
        <f t="shared" ref="G18:U18" si="0">SUM(G6:G17)</f>
        <v>0</v>
      </c>
      <c r="H18" s="114">
        <f t="shared" si="0"/>
        <v>0</v>
      </c>
      <c r="I18" s="114">
        <f t="shared" si="0"/>
        <v>0</v>
      </c>
      <c r="J18" s="114">
        <f t="shared" si="0"/>
        <v>0</v>
      </c>
      <c r="K18" s="114">
        <f t="shared" si="0"/>
        <v>0</v>
      </c>
      <c r="L18" s="114">
        <f t="shared" si="0"/>
        <v>0</v>
      </c>
      <c r="M18" s="114">
        <f t="shared" si="0"/>
        <v>0</v>
      </c>
      <c r="N18" s="114">
        <f t="shared" si="0"/>
        <v>0</v>
      </c>
      <c r="O18" s="114">
        <f t="shared" si="0"/>
        <v>0</v>
      </c>
      <c r="P18" s="114">
        <f t="shared" si="0"/>
        <v>0</v>
      </c>
      <c r="Q18" s="114">
        <f t="shared" si="0"/>
        <v>0</v>
      </c>
      <c r="R18" s="114">
        <f t="shared" si="0"/>
        <v>0</v>
      </c>
      <c r="S18" s="114">
        <f t="shared" si="0"/>
        <v>0</v>
      </c>
      <c r="T18" s="114">
        <f t="shared" si="0"/>
        <v>0</v>
      </c>
      <c r="U18" s="114">
        <f t="shared" si="0"/>
        <v>0</v>
      </c>
    </row>
    <row r="19" spans="1:21" ht="16.5">
      <c r="B19" s="1028"/>
      <c r="C19" s="933" t="s">
        <v>970</v>
      </c>
      <c r="D19" s="934"/>
      <c r="E19" s="934"/>
      <c r="F19" s="935"/>
      <c r="G19" s="113"/>
      <c r="H19" s="113"/>
      <c r="I19" s="113"/>
      <c r="J19" s="113"/>
      <c r="K19" s="113"/>
      <c r="L19" s="113"/>
      <c r="M19" s="113"/>
      <c r="N19" s="113"/>
      <c r="O19" s="113"/>
      <c r="P19" s="113"/>
      <c r="Q19" s="113"/>
      <c r="R19" s="113"/>
      <c r="S19" s="113"/>
      <c r="T19" s="113"/>
      <c r="U19" s="113"/>
    </row>
    <row r="20" spans="1:21" ht="16.5">
      <c r="B20" s="1029"/>
      <c r="C20" s="933" t="s">
        <v>971</v>
      </c>
      <c r="D20" s="934"/>
      <c r="E20" s="934"/>
      <c r="F20" s="935"/>
      <c r="G20" s="114">
        <f>G18+G19</f>
        <v>0</v>
      </c>
      <c r="H20" s="114">
        <f t="shared" ref="H20:U20" si="1">H18+H19</f>
        <v>0</v>
      </c>
      <c r="I20" s="114">
        <f t="shared" si="1"/>
        <v>0</v>
      </c>
      <c r="J20" s="114">
        <f t="shared" si="1"/>
        <v>0</v>
      </c>
      <c r="K20" s="114">
        <f t="shared" si="1"/>
        <v>0</v>
      </c>
      <c r="L20" s="114">
        <f t="shared" si="1"/>
        <v>0</v>
      </c>
      <c r="M20" s="114">
        <f t="shared" si="1"/>
        <v>0</v>
      </c>
      <c r="N20" s="114">
        <f t="shared" si="1"/>
        <v>0</v>
      </c>
      <c r="O20" s="114">
        <f t="shared" si="1"/>
        <v>0</v>
      </c>
      <c r="P20" s="114">
        <f t="shared" si="1"/>
        <v>0</v>
      </c>
      <c r="Q20" s="114">
        <f t="shared" si="1"/>
        <v>0</v>
      </c>
      <c r="R20" s="114">
        <f t="shared" si="1"/>
        <v>0</v>
      </c>
      <c r="S20" s="114">
        <f t="shared" si="1"/>
        <v>0</v>
      </c>
      <c r="T20" s="114">
        <f t="shared" si="1"/>
        <v>0</v>
      </c>
      <c r="U20" s="114">
        <f t="shared" si="1"/>
        <v>0</v>
      </c>
    </row>
    <row r="21" spans="1:21">
      <c r="C21" s="52"/>
    </row>
    <row r="22" spans="1:21" ht="16.5">
      <c r="A22" s="210" t="s">
        <v>114</v>
      </c>
      <c r="B22" s="52" t="s">
        <v>972</v>
      </c>
    </row>
    <row r="23" spans="1:21" ht="16.5">
      <c r="A23" s="52" t="s">
        <v>973</v>
      </c>
    </row>
    <row r="24" spans="1:21" ht="16.5">
      <c r="B24" s="107" t="s">
        <v>953</v>
      </c>
      <c r="C24" s="1044"/>
      <c r="D24" s="626"/>
      <c r="E24" s="626"/>
      <c r="F24" s="627"/>
      <c r="G24" s="112" t="s">
        <v>81</v>
      </c>
      <c r="H24" s="112" t="s">
        <v>82</v>
      </c>
      <c r="I24" s="112" t="s">
        <v>912</v>
      </c>
      <c r="J24" s="112" t="s">
        <v>84</v>
      </c>
      <c r="K24" s="112" t="s">
        <v>85</v>
      </c>
      <c r="L24" s="112" t="s">
        <v>86</v>
      </c>
      <c r="M24" s="112" t="s">
        <v>87</v>
      </c>
      <c r="N24" s="112" t="s">
        <v>88</v>
      </c>
      <c r="O24" s="112" t="s">
        <v>89</v>
      </c>
      <c r="P24" s="112" t="s">
        <v>90</v>
      </c>
      <c r="Q24" s="112" t="s">
        <v>91</v>
      </c>
      <c r="R24" s="112" t="s">
        <v>92</v>
      </c>
      <c r="S24" s="112" t="s">
        <v>93</v>
      </c>
      <c r="T24" s="112" t="s">
        <v>94</v>
      </c>
      <c r="U24" s="112" t="s">
        <v>95</v>
      </c>
    </row>
    <row r="25" spans="1:21" ht="16.5" customHeight="1">
      <c r="B25" s="1034" t="s">
        <v>1146</v>
      </c>
      <c r="C25" s="982" t="s">
        <v>955</v>
      </c>
      <c r="D25" s="877" t="s">
        <v>974</v>
      </c>
      <c r="E25" s="1035" t="s">
        <v>1148</v>
      </c>
      <c r="F25" s="1036"/>
      <c r="G25" s="56"/>
      <c r="H25" s="56"/>
      <c r="I25" s="56"/>
      <c r="J25" s="56"/>
      <c r="K25" s="56"/>
      <c r="L25" s="56"/>
      <c r="M25" s="56"/>
      <c r="N25" s="56"/>
      <c r="O25" s="56"/>
      <c r="P25" s="56"/>
      <c r="Q25" s="56"/>
      <c r="R25" s="56"/>
      <c r="S25" s="56"/>
      <c r="T25" s="56"/>
      <c r="U25" s="56"/>
    </row>
    <row r="26" spans="1:21" ht="16.5" customHeight="1">
      <c r="B26" s="1028"/>
      <c r="C26" s="983"/>
      <c r="D26" s="878"/>
      <c r="E26" s="1030" t="s">
        <v>182</v>
      </c>
      <c r="F26" s="528" t="s">
        <v>956</v>
      </c>
      <c r="G26" s="529"/>
      <c r="H26" s="529"/>
      <c r="I26" s="56"/>
      <c r="J26" s="56"/>
      <c r="K26" s="56"/>
      <c r="L26" s="56"/>
      <c r="M26" s="56"/>
      <c r="N26" s="56"/>
      <c r="O26" s="56"/>
      <c r="P26" s="56"/>
      <c r="Q26" s="56"/>
      <c r="R26" s="56"/>
      <c r="S26" s="56"/>
      <c r="T26" s="56"/>
      <c r="U26" s="56"/>
    </row>
    <row r="27" spans="1:21" ht="16.5">
      <c r="B27" s="1028"/>
      <c r="C27" s="983"/>
      <c r="D27" s="878"/>
      <c r="E27" s="1031"/>
      <c r="F27" s="528" t="s">
        <v>960</v>
      </c>
      <c r="G27" s="530"/>
      <c r="H27" s="530"/>
      <c r="I27" s="56"/>
      <c r="J27" s="56"/>
      <c r="K27" s="56"/>
      <c r="L27" s="56"/>
      <c r="M27" s="56"/>
      <c r="N27" s="56"/>
      <c r="O27" s="56"/>
      <c r="P27" s="56"/>
      <c r="Q27" s="56"/>
      <c r="R27" s="56"/>
      <c r="S27" s="56"/>
      <c r="T27" s="56"/>
      <c r="U27" s="56"/>
    </row>
    <row r="28" spans="1:21" ht="16.5">
      <c r="B28" s="1028"/>
      <c r="C28" s="983"/>
      <c r="D28" s="878"/>
      <c r="E28" s="1031"/>
      <c r="F28" s="528" t="s">
        <v>963</v>
      </c>
      <c r="G28" s="531"/>
      <c r="H28" s="531"/>
      <c r="I28" s="56"/>
      <c r="J28" s="56"/>
      <c r="K28" s="56"/>
      <c r="L28" s="56"/>
      <c r="M28" s="56"/>
      <c r="N28" s="56"/>
      <c r="O28" s="56"/>
      <c r="P28" s="56"/>
      <c r="Q28" s="56"/>
      <c r="R28" s="56"/>
      <c r="S28" s="56"/>
      <c r="T28" s="56"/>
      <c r="U28" s="56"/>
    </row>
    <row r="29" spans="1:21" ht="16.5">
      <c r="B29" s="1028"/>
      <c r="C29" s="983"/>
      <c r="D29" s="878"/>
      <c r="E29" s="1032"/>
      <c r="F29" s="528" t="s">
        <v>123</v>
      </c>
      <c r="G29" s="531"/>
      <c r="H29" s="531"/>
      <c r="I29" s="56"/>
      <c r="J29" s="56"/>
      <c r="K29" s="56"/>
      <c r="L29" s="56"/>
      <c r="M29" s="56"/>
      <c r="N29" s="56"/>
      <c r="O29" s="56"/>
      <c r="P29" s="56"/>
      <c r="Q29" s="56"/>
      <c r="R29" s="56"/>
      <c r="S29" s="56"/>
      <c r="T29" s="56"/>
      <c r="U29" s="56"/>
    </row>
    <row r="30" spans="1:21" ht="16.149999999999999" customHeight="1">
      <c r="B30" s="1028"/>
      <c r="C30" s="983"/>
      <c r="D30" s="878"/>
      <c r="E30" s="953" t="s">
        <v>975</v>
      </c>
      <c r="F30" s="954"/>
      <c r="G30" s="531"/>
      <c r="H30" s="531"/>
      <c r="I30" s="56"/>
      <c r="J30" s="56"/>
      <c r="K30" s="56"/>
      <c r="L30" s="56"/>
      <c r="M30" s="56"/>
      <c r="N30" s="56"/>
      <c r="O30" s="56"/>
      <c r="P30" s="56"/>
      <c r="Q30" s="56"/>
      <c r="R30" s="56"/>
      <c r="S30" s="56"/>
      <c r="T30" s="56"/>
      <c r="U30" s="56"/>
    </row>
    <row r="31" spans="1:21" ht="16.149999999999999" customHeight="1">
      <c r="B31" s="1028"/>
      <c r="C31" s="983"/>
      <c r="D31" s="878"/>
      <c r="E31" s="953" t="s">
        <v>183</v>
      </c>
      <c r="F31" s="954"/>
      <c r="G31" s="56"/>
      <c r="H31" s="56"/>
      <c r="I31" s="56"/>
      <c r="J31" s="56"/>
      <c r="K31" s="56"/>
      <c r="L31" s="56"/>
      <c r="M31" s="56"/>
      <c r="N31" s="56"/>
      <c r="O31" s="56"/>
      <c r="P31" s="56"/>
      <c r="Q31" s="56"/>
      <c r="R31" s="56"/>
      <c r="S31" s="56"/>
      <c r="T31" s="56"/>
      <c r="U31" s="56"/>
    </row>
    <row r="32" spans="1:21" ht="16.5">
      <c r="B32" s="1028"/>
      <c r="C32" s="983"/>
      <c r="D32" s="877" t="s">
        <v>976</v>
      </c>
      <c r="E32" s="1033" t="s">
        <v>977</v>
      </c>
      <c r="F32" s="528" t="s">
        <v>978</v>
      </c>
      <c r="G32" s="56"/>
      <c r="H32" s="56"/>
      <c r="I32" s="56"/>
      <c r="J32" s="56"/>
      <c r="K32" s="56"/>
      <c r="L32" s="56"/>
      <c r="M32" s="56"/>
      <c r="N32" s="56"/>
      <c r="O32" s="56"/>
      <c r="P32" s="56"/>
      <c r="Q32" s="56"/>
      <c r="R32" s="56"/>
      <c r="S32" s="56"/>
      <c r="T32" s="56"/>
      <c r="U32" s="56"/>
    </row>
    <row r="33" spans="1:21" ht="16.5">
      <c r="B33" s="1028"/>
      <c r="C33" s="983"/>
      <c r="D33" s="878"/>
      <c r="E33" s="872"/>
      <c r="F33" s="528" t="s">
        <v>979</v>
      </c>
      <c r="G33" s="56"/>
      <c r="H33" s="56"/>
      <c r="I33" s="56"/>
      <c r="J33" s="56"/>
      <c r="K33" s="56"/>
      <c r="L33" s="56"/>
      <c r="M33" s="56"/>
      <c r="N33" s="56"/>
      <c r="O33" s="56"/>
      <c r="P33" s="56"/>
      <c r="Q33" s="56"/>
      <c r="R33" s="56"/>
      <c r="S33" s="56"/>
      <c r="T33" s="56"/>
      <c r="U33" s="56"/>
    </row>
    <row r="34" spans="1:21" ht="16.5">
      <c r="B34" s="1028"/>
      <c r="C34" s="983"/>
      <c r="D34" s="878"/>
      <c r="E34" s="873"/>
      <c r="F34" s="528" t="s">
        <v>959</v>
      </c>
      <c r="G34" s="56"/>
      <c r="H34" s="56"/>
      <c r="I34" s="56"/>
      <c r="J34" s="56"/>
      <c r="K34" s="56"/>
      <c r="L34" s="56"/>
      <c r="M34" s="56"/>
      <c r="N34" s="56"/>
      <c r="O34" s="56"/>
      <c r="P34" s="56"/>
      <c r="Q34" s="56"/>
      <c r="R34" s="56"/>
      <c r="S34" s="56"/>
      <c r="T34" s="56"/>
      <c r="U34" s="56"/>
    </row>
    <row r="35" spans="1:21" ht="16.5" customHeight="1">
      <c r="B35" s="1028"/>
      <c r="C35" s="983"/>
      <c r="D35" s="878"/>
      <c r="E35" s="1033" t="s">
        <v>980</v>
      </c>
      <c r="F35" s="528" t="s">
        <v>981</v>
      </c>
      <c r="G35" s="56"/>
      <c r="H35" s="56"/>
      <c r="I35" s="56"/>
      <c r="J35" s="56"/>
      <c r="K35" s="56"/>
      <c r="L35" s="56"/>
      <c r="M35" s="56"/>
      <c r="N35" s="56"/>
      <c r="O35" s="56"/>
      <c r="P35" s="56"/>
      <c r="Q35" s="56"/>
      <c r="R35" s="56"/>
      <c r="S35" s="56"/>
      <c r="T35" s="56"/>
      <c r="U35" s="56"/>
    </row>
    <row r="36" spans="1:21" ht="16.5">
      <c r="B36" s="1028"/>
      <c r="C36" s="983"/>
      <c r="D36" s="878"/>
      <c r="E36" s="872"/>
      <c r="F36" s="528" t="s">
        <v>982</v>
      </c>
      <c r="G36" s="56"/>
      <c r="H36" s="56"/>
      <c r="I36" s="56"/>
      <c r="J36" s="56"/>
      <c r="K36" s="56"/>
      <c r="L36" s="56"/>
      <c r="M36" s="56"/>
      <c r="N36" s="56"/>
      <c r="O36" s="56"/>
      <c r="P36" s="56"/>
      <c r="Q36" s="56"/>
      <c r="R36" s="56"/>
      <c r="S36" s="56"/>
      <c r="T36" s="56"/>
      <c r="U36" s="56"/>
    </row>
    <row r="37" spans="1:21" ht="16.5">
      <c r="B37" s="1028"/>
      <c r="C37" s="983"/>
      <c r="D37" s="878"/>
      <c r="E37" s="872"/>
      <c r="F37" s="528" t="s">
        <v>983</v>
      </c>
      <c r="G37" s="56"/>
      <c r="H37" s="56"/>
      <c r="I37" s="56"/>
      <c r="J37" s="56"/>
      <c r="K37" s="56"/>
      <c r="L37" s="56"/>
      <c r="M37" s="56"/>
      <c r="N37" s="56"/>
      <c r="O37" s="56"/>
      <c r="P37" s="56"/>
      <c r="Q37" s="56"/>
      <c r="R37" s="56"/>
      <c r="S37" s="56"/>
      <c r="T37" s="56"/>
      <c r="U37" s="56"/>
    </row>
    <row r="38" spans="1:21" ht="16.5">
      <c r="B38" s="1028"/>
      <c r="C38" s="983"/>
      <c r="D38" s="878"/>
      <c r="E38" s="872"/>
      <c r="F38" s="528" t="s">
        <v>984</v>
      </c>
      <c r="G38" s="56"/>
      <c r="H38" s="56"/>
      <c r="I38" s="56"/>
      <c r="J38" s="56"/>
      <c r="K38" s="56"/>
      <c r="L38" s="56"/>
      <c r="M38" s="56"/>
      <c r="N38" s="56"/>
      <c r="O38" s="56"/>
      <c r="P38" s="56"/>
      <c r="Q38" s="56"/>
      <c r="R38" s="56"/>
      <c r="S38" s="56"/>
      <c r="T38" s="56"/>
      <c r="U38" s="56"/>
    </row>
    <row r="39" spans="1:21" ht="16.5">
      <c r="B39" s="1028"/>
      <c r="C39" s="983"/>
      <c r="D39" s="878"/>
      <c r="E39" s="872"/>
      <c r="F39" s="528" t="s">
        <v>985</v>
      </c>
      <c r="G39" s="56"/>
      <c r="H39" s="56"/>
      <c r="I39" s="56"/>
      <c r="J39" s="56"/>
      <c r="K39" s="56"/>
      <c r="L39" s="56"/>
      <c r="M39" s="56"/>
      <c r="N39" s="56"/>
      <c r="O39" s="56"/>
      <c r="P39" s="56"/>
      <c r="Q39" s="56"/>
      <c r="R39" s="56"/>
      <c r="S39" s="56"/>
      <c r="T39" s="56"/>
      <c r="U39" s="56"/>
    </row>
    <row r="40" spans="1:21" ht="16.5">
      <c r="B40" s="1028"/>
      <c r="C40" s="983"/>
      <c r="D40" s="878"/>
      <c r="E40" s="873"/>
      <c r="F40" s="528" t="s">
        <v>959</v>
      </c>
      <c r="G40" s="56"/>
      <c r="H40" s="56"/>
      <c r="I40" s="56"/>
      <c r="J40" s="56"/>
      <c r="K40" s="56"/>
      <c r="L40" s="56"/>
      <c r="M40" s="56"/>
      <c r="N40" s="56"/>
      <c r="O40" s="56"/>
      <c r="P40" s="56"/>
      <c r="Q40" s="56"/>
      <c r="R40" s="56"/>
      <c r="S40" s="56"/>
      <c r="T40" s="56"/>
      <c r="U40" s="56"/>
    </row>
    <row r="41" spans="1:21" ht="16.5" customHeight="1">
      <c r="B41" s="1028"/>
      <c r="C41" s="983"/>
      <c r="D41" s="878"/>
      <c r="E41" s="859" t="s">
        <v>986</v>
      </c>
      <c r="F41" s="860"/>
      <c r="G41" s="56"/>
      <c r="H41" s="56"/>
      <c r="I41" s="56"/>
      <c r="J41" s="56"/>
      <c r="K41" s="56"/>
      <c r="L41" s="56"/>
      <c r="M41" s="56"/>
      <c r="N41" s="56"/>
      <c r="O41" s="56"/>
      <c r="P41" s="56"/>
      <c r="Q41" s="56"/>
      <c r="R41" s="56"/>
      <c r="S41" s="56"/>
      <c r="T41" s="56"/>
      <c r="U41" s="56"/>
    </row>
    <row r="42" spans="1:21">
      <c r="B42" s="1028"/>
      <c r="C42" s="984"/>
      <c r="D42" s="879"/>
      <c r="E42" s="859" t="s">
        <v>987</v>
      </c>
      <c r="F42" s="861"/>
      <c r="G42" s="56"/>
      <c r="H42" s="56"/>
      <c r="I42" s="56"/>
      <c r="J42" s="56"/>
      <c r="K42" s="56"/>
      <c r="L42" s="56"/>
      <c r="M42" s="56"/>
      <c r="N42" s="56"/>
      <c r="O42" s="56"/>
      <c r="P42" s="56"/>
      <c r="Q42" s="56"/>
      <c r="R42" s="56"/>
      <c r="S42" s="56"/>
      <c r="T42" s="56"/>
      <c r="U42" s="56"/>
    </row>
    <row r="43" spans="1:21" ht="16.5">
      <c r="B43" s="1028"/>
      <c r="C43" s="933" t="s">
        <v>968</v>
      </c>
      <c r="D43" s="934"/>
      <c r="E43" s="934"/>
      <c r="F43" s="935"/>
      <c r="G43" s="113"/>
      <c r="H43" s="113"/>
      <c r="I43" s="113"/>
      <c r="J43" s="113"/>
      <c r="K43" s="113"/>
      <c r="L43" s="113"/>
      <c r="M43" s="113"/>
      <c r="N43" s="113"/>
      <c r="O43" s="113"/>
      <c r="P43" s="113"/>
      <c r="Q43" s="113"/>
      <c r="R43" s="113"/>
      <c r="S43" s="113"/>
      <c r="T43" s="113"/>
      <c r="U43" s="113"/>
    </row>
    <row r="44" spans="1:21" ht="16.5">
      <c r="B44" s="1028"/>
      <c r="C44" s="933" t="s">
        <v>969</v>
      </c>
      <c r="D44" s="934"/>
      <c r="E44" s="934"/>
      <c r="F44" s="935"/>
      <c r="G44" s="114">
        <f t="shared" ref="G44:U44" si="2">SUM(G25:G43)</f>
        <v>0</v>
      </c>
      <c r="H44" s="114">
        <f t="shared" si="2"/>
        <v>0</v>
      </c>
      <c r="I44" s="114">
        <f t="shared" si="2"/>
        <v>0</v>
      </c>
      <c r="J44" s="114">
        <f t="shared" si="2"/>
        <v>0</v>
      </c>
      <c r="K44" s="114">
        <f t="shared" si="2"/>
        <v>0</v>
      </c>
      <c r="L44" s="114">
        <f t="shared" si="2"/>
        <v>0</v>
      </c>
      <c r="M44" s="114">
        <f t="shared" si="2"/>
        <v>0</v>
      </c>
      <c r="N44" s="114">
        <f t="shared" si="2"/>
        <v>0</v>
      </c>
      <c r="O44" s="114">
        <f t="shared" si="2"/>
        <v>0</v>
      </c>
      <c r="P44" s="114">
        <f t="shared" si="2"/>
        <v>0</v>
      </c>
      <c r="Q44" s="114">
        <f t="shared" si="2"/>
        <v>0</v>
      </c>
      <c r="R44" s="114">
        <f t="shared" si="2"/>
        <v>0</v>
      </c>
      <c r="S44" s="114">
        <f t="shared" si="2"/>
        <v>0</v>
      </c>
      <c r="T44" s="114">
        <f t="shared" si="2"/>
        <v>0</v>
      </c>
      <c r="U44" s="114">
        <f t="shared" si="2"/>
        <v>0</v>
      </c>
    </row>
    <row r="45" spans="1:21" ht="16.5">
      <c r="B45" s="1028"/>
      <c r="C45" s="933" t="s">
        <v>970</v>
      </c>
      <c r="D45" s="934"/>
      <c r="E45" s="934"/>
      <c r="F45" s="935"/>
      <c r="G45" s="113"/>
      <c r="H45" s="113"/>
      <c r="I45" s="113"/>
      <c r="J45" s="113"/>
      <c r="K45" s="113"/>
      <c r="L45" s="113"/>
      <c r="M45" s="113"/>
      <c r="N45" s="113"/>
      <c r="O45" s="113"/>
      <c r="P45" s="113"/>
      <c r="Q45" s="113"/>
      <c r="R45" s="113"/>
      <c r="S45" s="113"/>
      <c r="T45" s="113"/>
      <c r="U45" s="113"/>
    </row>
    <row r="46" spans="1:21" ht="16.5">
      <c r="B46" s="1029"/>
      <c r="C46" s="933" t="s">
        <v>971</v>
      </c>
      <c r="D46" s="934"/>
      <c r="E46" s="934"/>
      <c r="F46" s="935"/>
      <c r="G46" s="114">
        <f>G44+G45</f>
        <v>0</v>
      </c>
      <c r="H46" s="114">
        <f t="shared" ref="H46:U46" si="3">H44+H45</f>
        <v>0</v>
      </c>
      <c r="I46" s="114">
        <f t="shared" si="3"/>
        <v>0</v>
      </c>
      <c r="J46" s="114">
        <f t="shared" si="3"/>
        <v>0</v>
      </c>
      <c r="K46" s="114">
        <f t="shared" si="3"/>
        <v>0</v>
      </c>
      <c r="L46" s="114">
        <f t="shared" si="3"/>
        <v>0</v>
      </c>
      <c r="M46" s="114">
        <f t="shared" si="3"/>
        <v>0</v>
      </c>
      <c r="N46" s="114">
        <f t="shared" si="3"/>
        <v>0</v>
      </c>
      <c r="O46" s="114">
        <f t="shared" si="3"/>
        <v>0</v>
      </c>
      <c r="P46" s="114">
        <f t="shared" si="3"/>
        <v>0</v>
      </c>
      <c r="Q46" s="114">
        <f t="shared" si="3"/>
        <v>0</v>
      </c>
      <c r="R46" s="114">
        <f t="shared" si="3"/>
        <v>0</v>
      </c>
      <c r="S46" s="114">
        <f t="shared" si="3"/>
        <v>0</v>
      </c>
      <c r="T46" s="114">
        <f t="shared" si="3"/>
        <v>0</v>
      </c>
      <c r="U46" s="114">
        <f t="shared" si="3"/>
        <v>0</v>
      </c>
    </row>
    <row r="47" spans="1:21">
      <c r="B47" s="485"/>
      <c r="C47" s="532"/>
      <c r="D47" s="532"/>
      <c r="E47" s="532"/>
      <c r="F47" s="532"/>
      <c r="G47" s="101"/>
      <c r="H47" s="101"/>
      <c r="I47" s="101"/>
      <c r="J47" s="101"/>
      <c r="K47" s="101"/>
      <c r="L47" s="101"/>
      <c r="M47" s="101"/>
      <c r="N47" s="101"/>
      <c r="O47" s="101"/>
      <c r="P47" s="101"/>
      <c r="Q47" s="101"/>
      <c r="R47" s="101"/>
      <c r="S47" s="101"/>
      <c r="T47" s="101"/>
      <c r="U47" s="101"/>
    </row>
    <row r="48" spans="1:21" ht="16.5">
      <c r="A48" s="52" t="s">
        <v>988</v>
      </c>
    </row>
    <row r="49" spans="2:21" ht="16.149999999999999" customHeight="1">
      <c r="B49" s="107" t="s">
        <v>953</v>
      </c>
      <c r="C49" s="1044"/>
      <c r="D49" s="626"/>
      <c r="E49" s="626"/>
      <c r="F49" s="627"/>
      <c r="G49" s="112" t="s">
        <v>81</v>
      </c>
      <c r="H49" s="112" t="s">
        <v>882</v>
      </c>
      <c r="I49" s="112" t="s">
        <v>912</v>
      </c>
      <c r="J49" s="112" t="s">
        <v>84</v>
      </c>
      <c r="K49" s="112" t="s">
        <v>85</v>
      </c>
      <c r="L49" s="112" t="s">
        <v>86</v>
      </c>
      <c r="M49" s="112" t="s">
        <v>87</v>
      </c>
      <c r="N49" s="112" t="s">
        <v>88</v>
      </c>
      <c r="O49" s="112" t="s">
        <v>89</v>
      </c>
      <c r="P49" s="112" t="s">
        <v>90</v>
      </c>
      <c r="Q49" s="112" t="s">
        <v>91</v>
      </c>
      <c r="R49" s="112" t="s">
        <v>92</v>
      </c>
      <c r="S49" s="112" t="s">
        <v>93</v>
      </c>
      <c r="T49" s="112" t="s">
        <v>94</v>
      </c>
      <c r="U49" s="112" t="s">
        <v>95</v>
      </c>
    </row>
    <row r="50" spans="2:21" ht="16.149999999999999" customHeight="1">
      <c r="B50" s="1027" t="s">
        <v>1146</v>
      </c>
      <c r="C50" s="982" t="s">
        <v>989</v>
      </c>
      <c r="D50" s="877" t="s">
        <v>974</v>
      </c>
      <c r="E50" s="953" t="s">
        <v>151</v>
      </c>
      <c r="F50" s="954"/>
      <c r="G50" s="56"/>
      <c r="H50" s="56"/>
      <c r="I50" s="56"/>
      <c r="J50" s="56"/>
      <c r="K50" s="56"/>
      <c r="L50" s="56"/>
      <c r="M50" s="56"/>
      <c r="N50" s="56"/>
      <c r="O50" s="56"/>
      <c r="P50" s="56"/>
      <c r="Q50" s="56"/>
      <c r="R50" s="56"/>
      <c r="S50" s="56"/>
      <c r="T50" s="56"/>
      <c r="U50" s="56"/>
    </row>
    <row r="51" spans="2:21" ht="16.149999999999999" customHeight="1">
      <c r="B51" s="1028"/>
      <c r="C51" s="983"/>
      <c r="D51" s="878"/>
      <c r="E51" s="1030" t="s">
        <v>182</v>
      </c>
      <c r="F51" s="528" t="s">
        <v>956</v>
      </c>
      <c r="G51" s="529"/>
      <c r="H51" s="529"/>
      <c r="I51" s="56"/>
      <c r="J51" s="56"/>
      <c r="K51" s="56"/>
      <c r="L51" s="56"/>
      <c r="M51" s="56"/>
      <c r="N51" s="56"/>
      <c r="O51" s="56"/>
      <c r="P51" s="56"/>
      <c r="Q51" s="56"/>
      <c r="R51" s="56"/>
      <c r="S51" s="56"/>
      <c r="T51" s="56"/>
      <c r="U51" s="56"/>
    </row>
    <row r="52" spans="2:21" ht="16.149999999999999" customHeight="1">
      <c r="B52" s="1028"/>
      <c r="C52" s="983"/>
      <c r="D52" s="878"/>
      <c r="E52" s="1031"/>
      <c r="F52" s="528" t="s">
        <v>960</v>
      </c>
      <c r="G52" s="530"/>
      <c r="H52" s="530"/>
      <c r="I52" s="56"/>
      <c r="J52" s="56"/>
      <c r="K52" s="56"/>
      <c r="L52" s="56"/>
      <c r="M52" s="56"/>
      <c r="N52" s="56"/>
      <c r="O52" s="56"/>
      <c r="P52" s="56"/>
      <c r="Q52" s="56"/>
      <c r="R52" s="56"/>
      <c r="S52" s="56"/>
      <c r="T52" s="56"/>
      <c r="U52" s="56"/>
    </row>
    <row r="53" spans="2:21" ht="16.149999999999999" customHeight="1">
      <c r="B53" s="1028"/>
      <c r="C53" s="983"/>
      <c r="D53" s="878"/>
      <c r="E53" s="1031"/>
      <c r="F53" s="528" t="s">
        <v>963</v>
      </c>
      <c r="G53" s="531"/>
      <c r="H53" s="531"/>
      <c r="I53" s="56"/>
      <c r="J53" s="56"/>
      <c r="K53" s="56"/>
      <c r="L53" s="56"/>
      <c r="M53" s="56"/>
      <c r="N53" s="56"/>
      <c r="O53" s="56"/>
      <c r="P53" s="56"/>
      <c r="Q53" s="56"/>
      <c r="R53" s="56"/>
      <c r="S53" s="56"/>
      <c r="T53" s="56"/>
      <c r="U53" s="56"/>
    </row>
    <row r="54" spans="2:21" ht="16.149999999999999" customHeight="1">
      <c r="B54" s="1028"/>
      <c r="C54" s="983"/>
      <c r="D54" s="878"/>
      <c r="E54" s="1032"/>
      <c r="F54" s="528" t="s">
        <v>123</v>
      </c>
      <c r="G54" s="531"/>
      <c r="H54" s="531"/>
      <c r="I54" s="56"/>
      <c r="J54" s="56"/>
      <c r="K54" s="56"/>
      <c r="L54" s="56"/>
      <c r="M54" s="56"/>
      <c r="N54" s="56"/>
      <c r="O54" s="56"/>
      <c r="P54" s="56"/>
      <c r="Q54" s="56"/>
      <c r="R54" s="56"/>
      <c r="S54" s="56"/>
      <c r="T54" s="56"/>
      <c r="U54" s="56"/>
    </row>
    <row r="55" spans="2:21" ht="16.149999999999999" customHeight="1">
      <c r="B55" s="1028"/>
      <c r="C55" s="983"/>
      <c r="D55" s="878"/>
      <c r="E55" s="953" t="s">
        <v>975</v>
      </c>
      <c r="F55" s="954"/>
      <c r="G55" s="531"/>
      <c r="H55" s="531"/>
      <c r="I55" s="56"/>
      <c r="J55" s="56"/>
      <c r="K55" s="56"/>
      <c r="L55" s="56"/>
      <c r="M55" s="56"/>
      <c r="N55" s="56"/>
      <c r="O55" s="56"/>
      <c r="P55" s="56"/>
      <c r="Q55" s="56"/>
      <c r="R55" s="56"/>
      <c r="S55" s="56"/>
      <c r="T55" s="56"/>
      <c r="U55" s="56"/>
    </row>
    <row r="56" spans="2:21" ht="16.149999999999999" customHeight="1">
      <c r="B56" s="1028"/>
      <c r="C56" s="983"/>
      <c r="D56" s="878"/>
      <c r="E56" s="953" t="s">
        <v>183</v>
      </c>
      <c r="F56" s="954"/>
      <c r="G56" s="56"/>
      <c r="H56" s="56"/>
      <c r="I56" s="56"/>
      <c r="J56" s="56"/>
      <c r="K56" s="56"/>
      <c r="L56" s="56"/>
      <c r="M56" s="56"/>
      <c r="N56" s="56"/>
      <c r="O56" s="56"/>
      <c r="P56" s="56"/>
      <c r="Q56" s="56"/>
      <c r="R56" s="56"/>
      <c r="S56" s="56"/>
      <c r="T56" s="56"/>
      <c r="U56" s="56"/>
    </row>
    <row r="57" spans="2:21" ht="16.149999999999999" customHeight="1">
      <c r="B57" s="1028"/>
      <c r="C57" s="983"/>
      <c r="D57" s="877" t="s">
        <v>976</v>
      </c>
      <c r="E57" s="1033" t="s">
        <v>990</v>
      </c>
      <c r="F57" s="4" t="s">
        <v>991</v>
      </c>
      <c r="G57" s="56"/>
      <c r="H57" s="56"/>
      <c r="I57" s="56"/>
      <c r="J57" s="56"/>
      <c r="K57" s="56"/>
      <c r="L57" s="56"/>
      <c r="M57" s="56"/>
      <c r="N57" s="56"/>
      <c r="O57" s="56"/>
      <c r="P57" s="56"/>
      <c r="Q57" s="56"/>
      <c r="R57" s="56"/>
      <c r="S57" s="56"/>
      <c r="T57" s="56"/>
      <c r="U57" s="56"/>
    </row>
    <row r="58" spans="2:21" ht="16.149999999999999" customHeight="1">
      <c r="B58" s="1028"/>
      <c r="C58" s="983"/>
      <c r="D58" s="878"/>
      <c r="E58" s="872"/>
      <c r="F58" s="4" t="s">
        <v>992</v>
      </c>
      <c r="G58" s="56"/>
      <c r="H58" s="56"/>
      <c r="I58" s="56"/>
      <c r="J58" s="56"/>
      <c r="K58" s="56"/>
      <c r="L58" s="56"/>
      <c r="M58" s="56"/>
      <c r="N58" s="56"/>
      <c r="O58" s="56"/>
      <c r="P58" s="56"/>
      <c r="Q58" s="56"/>
      <c r="R58" s="56"/>
      <c r="S58" s="56"/>
      <c r="T58" s="56"/>
      <c r="U58" s="56"/>
    </row>
    <row r="59" spans="2:21" ht="16.149999999999999" customHeight="1">
      <c r="B59" s="1028"/>
      <c r="C59" s="983"/>
      <c r="D59" s="878"/>
      <c r="E59" s="872"/>
      <c r="F59" s="4" t="s">
        <v>993</v>
      </c>
      <c r="G59" s="56"/>
      <c r="H59" s="56"/>
      <c r="I59" s="56"/>
      <c r="J59" s="56"/>
      <c r="K59" s="56"/>
      <c r="L59" s="56"/>
      <c r="M59" s="56"/>
      <c r="N59" s="56"/>
      <c r="O59" s="56"/>
      <c r="P59" s="56"/>
      <c r="Q59" s="56"/>
      <c r="R59" s="56"/>
      <c r="S59" s="56"/>
      <c r="T59" s="56"/>
      <c r="U59" s="56"/>
    </row>
    <row r="60" spans="2:21" ht="16.149999999999999" customHeight="1">
      <c r="B60" s="1028"/>
      <c r="C60" s="983"/>
      <c r="D60" s="878"/>
      <c r="E60" s="872"/>
      <c r="F60" s="4" t="s">
        <v>994</v>
      </c>
      <c r="G60" s="56"/>
      <c r="H60" s="56"/>
      <c r="I60" s="56"/>
      <c r="J60" s="56"/>
      <c r="K60" s="56"/>
      <c r="L60" s="56"/>
      <c r="M60" s="56"/>
      <c r="N60" s="56"/>
      <c r="O60" s="56"/>
      <c r="P60" s="56"/>
      <c r="Q60" s="56"/>
      <c r="R60" s="56"/>
      <c r="S60" s="56"/>
      <c r="T60" s="56"/>
      <c r="U60" s="56"/>
    </row>
    <row r="61" spans="2:21" ht="16.149999999999999" customHeight="1">
      <c r="B61" s="1028"/>
      <c r="C61" s="983"/>
      <c r="D61" s="878"/>
      <c r="E61" s="873"/>
      <c r="F61" s="533" t="s">
        <v>959</v>
      </c>
      <c r="G61" s="56"/>
      <c r="H61" s="56"/>
      <c r="I61" s="56"/>
      <c r="J61" s="56"/>
      <c r="K61" s="56"/>
      <c r="L61" s="56"/>
      <c r="M61" s="56"/>
      <c r="N61" s="56"/>
      <c r="O61" s="56"/>
      <c r="P61" s="56"/>
      <c r="Q61" s="56"/>
      <c r="R61" s="56"/>
      <c r="S61" s="56"/>
      <c r="T61" s="56"/>
      <c r="U61" s="56"/>
    </row>
    <row r="62" spans="2:21" ht="16.149999999999999" customHeight="1">
      <c r="B62" s="1028"/>
      <c r="C62" s="983"/>
      <c r="D62" s="878"/>
      <c r="E62" s="1033" t="s">
        <v>995</v>
      </c>
      <c r="F62" s="528" t="s">
        <v>981</v>
      </c>
      <c r="G62" s="56"/>
      <c r="H62" s="56"/>
      <c r="I62" s="56"/>
      <c r="J62" s="56"/>
      <c r="K62" s="56"/>
      <c r="L62" s="56"/>
      <c r="M62" s="56"/>
      <c r="N62" s="56"/>
      <c r="O62" s="56"/>
      <c r="P62" s="56"/>
      <c r="Q62" s="56"/>
      <c r="R62" s="56"/>
      <c r="S62" s="56"/>
      <c r="T62" s="56"/>
      <c r="U62" s="56"/>
    </row>
    <row r="63" spans="2:21" ht="16.149999999999999" customHeight="1">
      <c r="B63" s="1028"/>
      <c r="C63" s="983"/>
      <c r="D63" s="878"/>
      <c r="E63" s="872"/>
      <c r="F63" s="528" t="s">
        <v>982</v>
      </c>
      <c r="G63" s="56"/>
      <c r="H63" s="56"/>
      <c r="I63" s="56"/>
      <c r="J63" s="56"/>
      <c r="K63" s="56"/>
      <c r="L63" s="56"/>
      <c r="M63" s="56"/>
      <c r="N63" s="56"/>
      <c r="O63" s="56"/>
      <c r="P63" s="56"/>
      <c r="Q63" s="56"/>
      <c r="R63" s="56"/>
      <c r="S63" s="56"/>
      <c r="T63" s="56"/>
      <c r="U63" s="56"/>
    </row>
    <row r="64" spans="2:21" ht="16.149999999999999" customHeight="1">
      <c r="B64" s="1028"/>
      <c r="C64" s="983"/>
      <c r="D64" s="878"/>
      <c r="E64" s="872"/>
      <c r="F64" s="528" t="s">
        <v>983</v>
      </c>
      <c r="G64" s="56"/>
      <c r="H64" s="56"/>
      <c r="I64" s="56"/>
      <c r="J64" s="56"/>
      <c r="K64" s="56"/>
      <c r="L64" s="56"/>
      <c r="M64" s="56"/>
      <c r="N64" s="56"/>
      <c r="O64" s="56"/>
      <c r="P64" s="56"/>
      <c r="Q64" s="56"/>
      <c r="R64" s="56"/>
      <c r="S64" s="56"/>
      <c r="T64" s="56"/>
      <c r="U64" s="56"/>
    </row>
    <row r="65" spans="2:21" ht="16.149999999999999" customHeight="1">
      <c r="B65" s="1028"/>
      <c r="C65" s="983"/>
      <c r="D65" s="878"/>
      <c r="E65" s="872"/>
      <c r="F65" s="528" t="s">
        <v>984</v>
      </c>
      <c r="G65" s="56"/>
      <c r="H65" s="56"/>
      <c r="I65" s="56"/>
      <c r="J65" s="56"/>
      <c r="K65" s="56"/>
      <c r="L65" s="56"/>
      <c r="M65" s="56"/>
      <c r="N65" s="56"/>
      <c r="O65" s="56"/>
      <c r="P65" s="56"/>
      <c r="Q65" s="56"/>
      <c r="R65" s="56"/>
      <c r="S65" s="56"/>
      <c r="T65" s="56"/>
      <c r="U65" s="56"/>
    </row>
    <row r="66" spans="2:21" ht="16.149999999999999" customHeight="1">
      <c r="B66" s="1028"/>
      <c r="C66" s="983"/>
      <c r="D66" s="878"/>
      <c r="E66" s="873"/>
      <c r="F66" s="528" t="s">
        <v>959</v>
      </c>
      <c r="G66" s="56"/>
      <c r="H66" s="56"/>
      <c r="I66" s="56"/>
      <c r="J66" s="56"/>
      <c r="K66" s="56"/>
      <c r="L66" s="56"/>
      <c r="M66" s="56"/>
      <c r="N66" s="56"/>
      <c r="O66" s="56"/>
      <c r="P66" s="56"/>
      <c r="Q66" s="56"/>
      <c r="R66" s="56"/>
      <c r="S66" s="56"/>
      <c r="T66" s="56"/>
      <c r="U66" s="56"/>
    </row>
    <row r="67" spans="2:21" ht="16.149999999999999" customHeight="1">
      <c r="B67" s="1028"/>
      <c r="C67" s="983"/>
      <c r="D67" s="878"/>
      <c r="E67" s="859" t="s">
        <v>986</v>
      </c>
      <c r="F67" s="860"/>
      <c r="G67" s="56"/>
      <c r="H67" s="56"/>
      <c r="I67" s="56"/>
      <c r="J67" s="56"/>
      <c r="K67" s="56"/>
      <c r="L67" s="56"/>
      <c r="M67" s="56"/>
      <c r="N67" s="56"/>
      <c r="O67" s="56"/>
      <c r="P67" s="56"/>
      <c r="Q67" s="56"/>
      <c r="R67" s="56"/>
      <c r="S67" s="56"/>
      <c r="T67" s="56"/>
      <c r="U67" s="56"/>
    </row>
    <row r="68" spans="2:21" ht="16.149999999999999" customHeight="1">
      <c r="B68" s="1028"/>
      <c r="C68" s="984"/>
      <c r="D68" s="879"/>
      <c r="E68" s="859" t="s">
        <v>987</v>
      </c>
      <c r="F68" s="861"/>
      <c r="G68" s="56"/>
      <c r="H68" s="56"/>
      <c r="I68" s="56"/>
      <c r="J68" s="56"/>
      <c r="K68" s="56"/>
      <c r="L68" s="56"/>
      <c r="M68" s="56"/>
      <c r="N68" s="56"/>
      <c r="O68" s="56"/>
      <c r="P68" s="56"/>
      <c r="Q68" s="56"/>
      <c r="R68" s="56"/>
      <c r="S68" s="56"/>
      <c r="T68" s="56"/>
      <c r="U68" s="56"/>
    </row>
    <row r="69" spans="2:21" ht="16.149999999999999" customHeight="1">
      <c r="B69" s="1028"/>
      <c r="C69" s="933" t="s">
        <v>968</v>
      </c>
      <c r="D69" s="934"/>
      <c r="E69" s="934"/>
      <c r="F69" s="935"/>
      <c r="G69" s="113"/>
      <c r="H69" s="113"/>
      <c r="I69" s="113"/>
      <c r="J69" s="113"/>
      <c r="K69" s="113"/>
      <c r="L69" s="113"/>
      <c r="M69" s="113"/>
      <c r="N69" s="113"/>
      <c r="O69" s="113"/>
      <c r="P69" s="113"/>
      <c r="Q69" s="113"/>
      <c r="R69" s="113"/>
      <c r="S69" s="113"/>
      <c r="T69" s="113"/>
      <c r="U69" s="113"/>
    </row>
    <row r="70" spans="2:21" ht="16.149999999999999" customHeight="1">
      <c r="B70" s="1028"/>
      <c r="C70" s="933" t="s">
        <v>969</v>
      </c>
      <c r="D70" s="934"/>
      <c r="E70" s="934"/>
      <c r="F70" s="935"/>
      <c r="G70" s="114">
        <f t="shared" ref="G70:U70" si="4">SUM(G50:G69)</f>
        <v>0</v>
      </c>
      <c r="H70" s="114">
        <f t="shared" si="4"/>
        <v>0</v>
      </c>
      <c r="I70" s="114">
        <f t="shared" si="4"/>
        <v>0</v>
      </c>
      <c r="J70" s="114">
        <f t="shared" si="4"/>
        <v>0</v>
      </c>
      <c r="K70" s="114">
        <f t="shared" si="4"/>
        <v>0</v>
      </c>
      <c r="L70" s="114">
        <f t="shared" si="4"/>
        <v>0</v>
      </c>
      <c r="M70" s="114">
        <f t="shared" si="4"/>
        <v>0</v>
      </c>
      <c r="N70" s="114">
        <f t="shared" si="4"/>
        <v>0</v>
      </c>
      <c r="O70" s="114">
        <f t="shared" si="4"/>
        <v>0</v>
      </c>
      <c r="P70" s="114">
        <f t="shared" si="4"/>
        <v>0</v>
      </c>
      <c r="Q70" s="114">
        <f t="shared" si="4"/>
        <v>0</v>
      </c>
      <c r="R70" s="114">
        <f t="shared" si="4"/>
        <v>0</v>
      </c>
      <c r="S70" s="114">
        <f t="shared" si="4"/>
        <v>0</v>
      </c>
      <c r="T70" s="114">
        <f t="shared" si="4"/>
        <v>0</v>
      </c>
      <c r="U70" s="114">
        <f t="shared" si="4"/>
        <v>0</v>
      </c>
    </row>
    <row r="71" spans="2:21" ht="16.149999999999999" customHeight="1">
      <c r="B71" s="1028"/>
      <c r="C71" s="933" t="s">
        <v>970</v>
      </c>
      <c r="D71" s="934"/>
      <c r="E71" s="934"/>
      <c r="F71" s="935"/>
      <c r="G71" s="113"/>
      <c r="H71" s="113"/>
      <c r="I71" s="113"/>
      <c r="J71" s="113"/>
      <c r="K71" s="113"/>
      <c r="L71" s="113"/>
      <c r="M71" s="113"/>
      <c r="N71" s="113"/>
      <c r="O71" s="113"/>
      <c r="P71" s="113"/>
      <c r="Q71" s="113"/>
      <c r="R71" s="113"/>
      <c r="S71" s="113"/>
      <c r="T71" s="113"/>
      <c r="U71" s="113"/>
    </row>
    <row r="72" spans="2:21" ht="16.149999999999999" customHeight="1">
      <c r="B72" s="1029"/>
      <c r="C72" s="933" t="s">
        <v>971</v>
      </c>
      <c r="D72" s="934"/>
      <c r="E72" s="934"/>
      <c r="F72" s="935"/>
      <c r="G72" s="114">
        <f>G70+G71</f>
        <v>0</v>
      </c>
      <c r="H72" s="114">
        <f t="shared" ref="H72:U72" si="5">H70+H71</f>
        <v>0</v>
      </c>
      <c r="I72" s="114">
        <f t="shared" si="5"/>
        <v>0</v>
      </c>
      <c r="J72" s="114">
        <f t="shared" si="5"/>
        <v>0</v>
      </c>
      <c r="K72" s="114">
        <f t="shared" si="5"/>
        <v>0</v>
      </c>
      <c r="L72" s="114">
        <f t="shared" si="5"/>
        <v>0</v>
      </c>
      <c r="M72" s="114">
        <f t="shared" si="5"/>
        <v>0</v>
      </c>
      <c r="N72" s="114">
        <f t="shared" si="5"/>
        <v>0</v>
      </c>
      <c r="O72" s="114">
        <f t="shared" si="5"/>
        <v>0</v>
      </c>
      <c r="P72" s="114">
        <f t="shared" si="5"/>
        <v>0</v>
      </c>
      <c r="Q72" s="114">
        <f t="shared" si="5"/>
        <v>0</v>
      </c>
      <c r="R72" s="114">
        <f t="shared" si="5"/>
        <v>0</v>
      </c>
      <c r="S72" s="114">
        <f t="shared" si="5"/>
        <v>0</v>
      </c>
      <c r="T72" s="114">
        <f t="shared" si="5"/>
        <v>0</v>
      </c>
      <c r="U72" s="114">
        <f t="shared" si="5"/>
        <v>0</v>
      </c>
    </row>
    <row r="131" ht="16.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6.5" customHeight="1"/>
    <row r="144" ht="15.75" customHeight="1"/>
    <row r="145" ht="15.75" customHeight="1"/>
    <row r="146" ht="15.75" customHeight="1"/>
    <row r="147" ht="15.75" customHeight="1"/>
    <row r="148" ht="15.75" customHeight="1"/>
  </sheetData>
  <mergeCells count="56">
    <mergeCell ref="C24:F24"/>
    <mergeCell ref="E56:F56"/>
    <mergeCell ref="C45:F45"/>
    <mergeCell ref="C46:F46"/>
    <mergeCell ref="C49:F49"/>
    <mergeCell ref="D15:F15"/>
    <mergeCell ref="C5:F5"/>
    <mergeCell ref="B6:B20"/>
    <mergeCell ref="D6:D8"/>
    <mergeCell ref="E6:F6"/>
    <mergeCell ref="E7:F7"/>
    <mergeCell ref="E8:F8"/>
    <mergeCell ref="D9:D11"/>
    <mergeCell ref="E9:F9"/>
    <mergeCell ref="E10:F10"/>
    <mergeCell ref="D16:F16"/>
    <mergeCell ref="C17:F17"/>
    <mergeCell ref="C18:F18"/>
    <mergeCell ref="C19:F19"/>
    <mergeCell ref="C20:F20"/>
    <mergeCell ref="C6:C16"/>
    <mergeCell ref="E11:F11"/>
    <mergeCell ref="D12:D14"/>
    <mergeCell ref="E12:F12"/>
    <mergeCell ref="E13:F13"/>
    <mergeCell ref="E14:F14"/>
    <mergeCell ref="B25:B46"/>
    <mergeCell ref="C25:C42"/>
    <mergeCell ref="D25:D31"/>
    <mergeCell ref="E26:E29"/>
    <mergeCell ref="E30:F30"/>
    <mergeCell ref="E31:F31"/>
    <mergeCell ref="D32:D42"/>
    <mergeCell ref="E32:E34"/>
    <mergeCell ref="E35:E40"/>
    <mergeCell ref="E41:F41"/>
    <mergeCell ref="E42:F42"/>
    <mergeCell ref="C43:F43"/>
    <mergeCell ref="C44:F44"/>
    <mergeCell ref="E25:F25"/>
    <mergeCell ref="A1:B1"/>
    <mergeCell ref="B50:B72"/>
    <mergeCell ref="C50:C68"/>
    <mergeCell ref="D50:D56"/>
    <mergeCell ref="E50:F50"/>
    <mergeCell ref="E51:E54"/>
    <mergeCell ref="E55:F55"/>
    <mergeCell ref="D57:D68"/>
    <mergeCell ref="E57:E61"/>
    <mergeCell ref="E62:E66"/>
    <mergeCell ref="C69:F69"/>
    <mergeCell ref="C70:F70"/>
    <mergeCell ref="C71:F71"/>
    <mergeCell ref="C72:F72"/>
    <mergeCell ref="E68:F68"/>
    <mergeCell ref="E67:F67"/>
  </mergeCells>
  <phoneticPr fontId="24" type="noConversion"/>
  <pageMargins left="0.7" right="0.7" top="0.75" bottom="0.75" header="0.3" footer="0.3"/>
  <pageSetup paperSize="9" scale="34"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1"/>
  <sheetViews>
    <sheetView workbookViewId="0">
      <selection sqref="A1:U31"/>
    </sheetView>
  </sheetViews>
  <sheetFormatPr defaultColWidth="8.875" defaultRowHeight="15.75"/>
  <cols>
    <col min="1" max="1" width="13.25" style="2" customWidth="1"/>
    <col min="2" max="2" width="12.5" style="2" customWidth="1"/>
    <col min="3" max="3" width="10.75" style="2" customWidth="1"/>
    <col min="4" max="4" width="11" style="2" customWidth="1"/>
    <col min="5" max="5" width="31.5" style="2" customWidth="1"/>
    <col min="6" max="16384" width="8.875" style="2"/>
  </cols>
  <sheetData>
    <row r="1" spans="1:21" s="1" customFormat="1" ht="19.5">
      <c r="A1" s="246" t="s">
        <v>996</v>
      </c>
      <c r="B1" s="254" t="s">
        <v>997</v>
      </c>
      <c r="C1" s="255"/>
      <c r="D1" s="255"/>
      <c r="E1" s="255"/>
      <c r="F1" s="534"/>
    </row>
    <row r="2" spans="1:21">
      <c r="T2" s="101"/>
      <c r="U2" s="535" t="s">
        <v>998</v>
      </c>
    </row>
    <row r="3" spans="1:21" ht="16.149999999999999" customHeight="1">
      <c r="A3" s="486" t="s">
        <v>999</v>
      </c>
      <c r="B3" s="1047" t="s">
        <v>1000</v>
      </c>
      <c r="C3" s="1048"/>
      <c r="D3" s="1048"/>
      <c r="E3" s="1049"/>
      <c r="F3" s="536" t="s">
        <v>941</v>
      </c>
      <c r="G3" s="536" t="s">
        <v>97</v>
      </c>
      <c r="H3" s="536" t="s">
        <v>882</v>
      </c>
      <c r="I3" s="536" t="s">
        <v>912</v>
      </c>
      <c r="J3" s="536" t="s">
        <v>98</v>
      </c>
      <c r="K3" s="536" t="s">
        <v>99</v>
      </c>
      <c r="L3" s="536" t="s">
        <v>55</v>
      </c>
      <c r="M3" s="536" t="s">
        <v>56</v>
      </c>
      <c r="N3" s="536" t="s">
        <v>57</v>
      </c>
      <c r="O3" s="536" t="s">
        <v>58</v>
      </c>
      <c r="P3" s="536" t="s">
        <v>59</v>
      </c>
      <c r="Q3" s="536" t="s">
        <v>60</v>
      </c>
      <c r="R3" s="536" t="s">
        <v>61</v>
      </c>
      <c r="S3" s="536" t="s">
        <v>62</v>
      </c>
      <c r="T3" s="536" t="s">
        <v>63</v>
      </c>
      <c r="U3" s="536" t="s">
        <v>64</v>
      </c>
    </row>
    <row r="4" spans="1:21" ht="16.149999999999999" customHeight="1">
      <c r="A4" s="1027" t="s">
        <v>1146</v>
      </c>
      <c r="B4" s="755" t="s">
        <v>1001</v>
      </c>
      <c r="C4" s="1040" t="s">
        <v>1002</v>
      </c>
      <c r="D4" s="1046"/>
      <c r="E4" s="1041"/>
      <c r="F4" s="76"/>
      <c r="G4" s="76"/>
      <c r="H4" s="76"/>
      <c r="I4" s="76"/>
      <c r="J4" s="76"/>
      <c r="K4" s="76"/>
      <c r="L4" s="76"/>
      <c r="M4" s="76"/>
      <c r="N4" s="76"/>
      <c r="O4" s="76"/>
      <c r="P4" s="76"/>
      <c r="Q4" s="76"/>
      <c r="R4" s="76"/>
      <c r="S4" s="76"/>
      <c r="T4" s="76"/>
      <c r="U4" s="76"/>
    </row>
    <row r="5" spans="1:21" ht="16.149999999999999" customHeight="1">
      <c r="A5" s="1028"/>
      <c r="B5" s="755"/>
      <c r="C5" s="1040" t="s">
        <v>1003</v>
      </c>
      <c r="D5" s="1046"/>
      <c r="E5" s="1041"/>
      <c r="F5" s="76"/>
      <c r="G5" s="76"/>
      <c r="H5" s="76"/>
      <c r="I5" s="76"/>
      <c r="J5" s="76"/>
      <c r="K5" s="76"/>
      <c r="L5" s="76"/>
      <c r="M5" s="76"/>
      <c r="N5" s="76"/>
      <c r="O5" s="76"/>
      <c r="P5" s="76"/>
      <c r="Q5" s="76"/>
      <c r="R5" s="76"/>
      <c r="S5" s="76"/>
      <c r="T5" s="76"/>
      <c r="U5" s="76"/>
    </row>
    <row r="6" spans="1:21" ht="16.149999999999999" customHeight="1">
      <c r="A6" s="1028"/>
      <c r="B6" s="755"/>
      <c r="C6" s="1040" t="s">
        <v>1004</v>
      </c>
      <c r="D6" s="1046"/>
      <c r="E6" s="1041"/>
      <c r="F6" s="76"/>
      <c r="G6" s="76"/>
      <c r="H6" s="76"/>
      <c r="I6" s="76"/>
      <c r="J6" s="76"/>
      <c r="K6" s="76"/>
      <c r="L6" s="76"/>
      <c r="M6" s="76"/>
      <c r="N6" s="76"/>
      <c r="O6" s="76"/>
      <c r="P6" s="76"/>
      <c r="Q6" s="76"/>
      <c r="R6" s="76"/>
      <c r="S6" s="76"/>
      <c r="T6" s="76"/>
      <c r="U6" s="76"/>
    </row>
    <row r="7" spans="1:21" ht="16.149999999999999" customHeight="1">
      <c r="A7" s="1028"/>
      <c r="B7" s="755"/>
      <c r="C7" s="1040" t="s">
        <v>1005</v>
      </c>
      <c r="D7" s="1046"/>
      <c r="E7" s="1041"/>
      <c r="F7" s="76"/>
      <c r="G7" s="76"/>
      <c r="H7" s="76"/>
      <c r="I7" s="76"/>
      <c r="J7" s="76"/>
      <c r="K7" s="76"/>
      <c r="L7" s="76"/>
      <c r="M7" s="76"/>
      <c r="N7" s="76"/>
      <c r="O7" s="76"/>
      <c r="P7" s="76"/>
      <c r="Q7" s="76"/>
      <c r="R7" s="76"/>
      <c r="S7" s="76"/>
      <c r="T7" s="76"/>
      <c r="U7" s="76"/>
    </row>
    <row r="8" spans="1:21" ht="16.149999999999999" customHeight="1">
      <c r="A8" s="1028"/>
      <c r="B8" s="755"/>
      <c r="C8" s="1040" t="s">
        <v>1006</v>
      </c>
      <c r="D8" s="1046"/>
      <c r="E8" s="1041"/>
      <c r="F8" s="76"/>
      <c r="G8" s="76"/>
      <c r="H8" s="76"/>
      <c r="I8" s="76"/>
      <c r="J8" s="76"/>
      <c r="K8" s="76"/>
      <c r="L8" s="76"/>
      <c r="M8" s="76"/>
      <c r="N8" s="76"/>
      <c r="O8" s="76"/>
      <c r="P8" s="76"/>
      <c r="Q8" s="76"/>
      <c r="R8" s="76"/>
      <c r="S8" s="76"/>
      <c r="T8" s="76"/>
      <c r="U8" s="76"/>
    </row>
    <row r="9" spans="1:21" ht="16.149999999999999" customHeight="1">
      <c r="A9" s="1028"/>
      <c r="B9" s="1040" t="s">
        <v>1007</v>
      </c>
      <c r="C9" s="1046"/>
      <c r="D9" s="1046"/>
      <c r="E9" s="1041"/>
      <c r="F9" s="76"/>
      <c r="G9" s="76"/>
      <c r="H9" s="76"/>
      <c r="I9" s="76"/>
      <c r="J9" s="76"/>
      <c r="K9" s="76"/>
      <c r="L9" s="76"/>
      <c r="M9" s="76"/>
      <c r="N9" s="76"/>
      <c r="O9" s="76"/>
      <c r="P9" s="76"/>
      <c r="Q9" s="76"/>
      <c r="R9" s="76"/>
      <c r="S9" s="76"/>
      <c r="T9" s="76"/>
      <c r="U9" s="76"/>
    </row>
    <row r="10" spans="1:21" ht="16.149999999999999" customHeight="1">
      <c r="A10" s="1028"/>
      <c r="B10" s="1040" t="s">
        <v>1008</v>
      </c>
      <c r="C10" s="1046"/>
      <c r="D10" s="1046"/>
      <c r="E10" s="1041"/>
      <c r="F10" s="76"/>
      <c r="G10" s="76"/>
      <c r="H10" s="76"/>
      <c r="I10" s="76"/>
      <c r="J10" s="76"/>
      <c r="K10" s="76"/>
      <c r="L10" s="76"/>
      <c r="M10" s="76"/>
      <c r="N10" s="76"/>
      <c r="O10" s="76"/>
      <c r="P10" s="76"/>
      <c r="Q10" s="76"/>
      <c r="R10" s="76"/>
      <c r="S10" s="76"/>
      <c r="T10" s="76"/>
      <c r="U10" s="76"/>
    </row>
    <row r="11" spans="1:21" ht="16.149999999999999" customHeight="1">
      <c r="A11" s="1028"/>
      <c r="B11" s="755" t="s">
        <v>1009</v>
      </c>
      <c r="C11" s="1040" t="s">
        <v>804</v>
      </c>
      <c r="D11" s="1046"/>
      <c r="E11" s="1041"/>
      <c r="F11" s="76"/>
      <c r="G11" s="76"/>
      <c r="H11" s="76"/>
      <c r="I11" s="76"/>
      <c r="J11" s="76"/>
      <c r="K11" s="76"/>
      <c r="L11" s="76"/>
      <c r="M11" s="76"/>
      <c r="N11" s="76"/>
      <c r="O11" s="76"/>
      <c r="P11" s="76"/>
      <c r="Q11" s="76"/>
      <c r="R11" s="76"/>
      <c r="S11" s="76"/>
      <c r="T11" s="76"/>
      <c r="U11" s="76"/>
    </row>
    <row r="12" spans="1:21" ht="16.149999999999999" customHeight="1">
      <c r="A12" s="1028"/>
      <c r="B12" s="755"/>
      <c r="C12" s="1040" t="s">
        <v>1010</v>
      </c>
      <c r="D12" s="1046"/>
      <c r="E12" s="1041"/>
      <c r="F12" s="76"/>
      <c r="G12" s="76"/>
      <c r="H12" s="76"/>
      <c r="I12" s="76"/>
      <c r="J12" s="76"/>
      <c r="K12" s="76"/>
      <c r="L12" s="76"/>
      <c r="M12" s="76"/>
      <c r="N12" s="76"/>
      <c r="O12" s="76"/>
      <c r="P12" s="76"/>
      <c r="Q12" s="76"/>
      <c r="R12" s="76"/>
      <c r="S12" s="76"/>
      <c r="T12" s="76"/>
      <c r="U12" s="76"/>
    </row>
    <row r="13" spans="1:21" ht="16.149999999999999" customHeight="1">
      <c r="A13" s="1028"/>
      <c r="B13" s="755"/>
      <c r="C13" s="1040" t="s">
        <v>1011</v>
      </c>
      <c r="D13" s="1046"/>
      <c r="E13" s="1041"/>
      <c r="F13" s="76"/>
      <c r="G13" s="76"/>
      <c r="H13" s="76"/>
      <c r="I13" s="76"/>
      <c r="J13" s="76"/>
      <c r="K13" s="76"/>
      <c r="L13" s="76"/>
      <c r="M13" s="76"/>
      <c r="N13" s="76"/>
      <c r="O13" s="76"/>
      <c r="P13" s="76"/>
      <c r="Q13" s="76"/>
      <c r="R13" s="76"/>
      <c r="S13" s="76"/>
      <c r="T13" s="76"/>
      <c r="U13" s="76"/>
    </row>
    <row r="14" spans="1:21" ht="16.149999999999999" customHeight="1">
      <c r="A14" s="1028"/>
      <c r="B14" s="755"/>
      <c r="C14" s="1040" t="s">
        <v>1012</v>
      </c>
      <c r="D14" s="1046"/>
      <c r="E14" s="1041"/>
      <c r="F14" s="76"/>
      <c r="G14" s="76"/>
      <c r="H14" s="76"/>
      <c r="I14" s="76"/>
      <c r="J14" s="76"/>
      <c r="K14" s="76"/>
      <c r="L14" s="76"/>
      <c r="M14" s="76"/>
      <c r="N14" s="76"/>
      <c r="O14" s="76"/>
      <c r="P14" s="76"/>
      <c r="Q14" s="76"/>
      <c r="R14" s="76"/>
      <c r="S14" s="76"/>
      <c r="T14" s="76"/>
      <c r="U14" s="76"/>
    </row>
    <row r="15" spans="1:21" ht="16.149999999999999" customHeight="1">
      <c r="A15" s="1028"/>
      <c r="B15" s="755"/>
      <c r="C15" s="1040" t="s">
        <v>1013</v>
      </c>
      <c r="D15" s="1046"/>
      <c r="E15" s="1041"/>
      <c r="F15" s="76"/>
      <c r="G15" s="76"/>
      <c r="H15" s="76"/>
      <c r="I15" s="76"/>
      <c r="J15" s="76"/>
      <c r="K15" s="76"/>
      <c r="L15" s="76"/>
      <c r="M15" s="76"/>
      <c r="N15" s="76"/>
      <c r="O15" s="76"/>
      <c r="P15" s="76"/>
      <c r="Q15" s="76"/>
      <c r="R15" s="76"/>
      <c r="S15" s="76"/>
      <c r="T15" s="76"/>
      <c r="U15" s="76"/>
    </row>
    <row r="16" spans="1:21" ht="16.149999999999999" customHeight="1">
      <c r="A16" s="1028"/>
      <c r="B16" s="755"/>
      <c r="C16" s="1040" t="s">
        <v>1014</v>
      </c>
      <c r="D16" s="1046"/>
      <c r="E16" s="1041"/>
      <c r="F16" s="76"/>
      <c r="G16" s="76"/>
      <c r="H16" s="76"/>
      <c r="I16" s="76"/>
      <c r="J16" s="76"/>
      <c r="K16" s="76"/>
      <c r="L16" s="76"/>
      <c r="M16" s="76"/>
      <c r="N16" s="76"/>
      <c r="O16" s="76"/>
      <c r="P16" s="76"/>
      <c r="Q16" s="76"/>
      <c r="R16" s="76"/>
      <c r="S16" s="76"/>
      <c r="T16" s="76"/>
      <c r="U16" s="76"/>
    </row>
    <row r="17" spans="1:21" ht="16.149999999999999" customHeight="1">
      <c r="A17" s="1028"/>
      <c r="B17" s="1040" t="s">
        <v>1015</v>
      </c>
      <c r="C17" s="1046"/>
      <c r="D17" s="1046"/>
      <c r="E17" s="1041"/>
      <c r="F17" s="76"/>
      <c r="G17" s="76"/>
      <c r="H17" s="76"/>
      <c r="I17" s="76"/>
      <c r="J17" s="76"/>
      <c r="K17" s="76"/>
      <c r="L17" s="76"/>
      <c r="M17" s="76"/>
      <c r="N17" s="76"/>
      <c r="O17" s="76"/>
      <c r="P17" s="76"/>
      <c r="Q17" s="76"/>
      <c r="R17" s="76"/>
      <c r="S17" s="76"/>
      <c r="T17" s="76"/>
      <c r="U17" s="76"/>
    </row>
    <row r="18" spans="1:21" ht="16.149999999999999" customHeight="1">
      <c r="A18" s="1028"/>
      <c r="B18" s="1040" t="s">
        <v>1016</v>
      </c>
      <c r="C18" s="1046"/>
      <c r="D18" s="1046"/>
      <c r="E18" s="1041"/>
      <c r="F18" s="76"/>
      <c r="G18" s="76"/>
      <c r="H18" s="76"/>
      <c r="I18" s="76"/>
      <c r="J18" s="76"/>
      <c r="K18" s="76"/>
      <c r="L18" s="76"/>
      <c r="M18" s="76"/>
      <c r="N18" s="76"/>
      <c r="O18" s="76"/>
      <c r="P18" s="76"/>
      <c r="Q18" s="76"/>
      <c r="R18" s="76"/>
      <c r="S18" s="76"/>
      <c r="T18" s="76"/>
      <c r="U18" s="76"/>
    </row>
    <row r="19" spans="1:21" ht="16.149999999999999" customHeight="1">
      <c r="A19" s="1028"/>
      <c r="B19" s="1040" t="s">
        <v>1017</v>
      </c>
      <c r="C19" s="1046"/>
      <c r="D19" s="1046"/>
      <c r="E19" s="1041"/>
      <c r="F19" s="76"/>
      <c r="G19" s="76"/>
      <c r="H19" s="76"/>
      <c r="I19" s="76"/>
      <c r="J19" s="76"/>
      <c r="K19" s="76"/>
      <c r="L19" s="76"/>
      <c r="M19" s="76"/>
      <c r="N19" s="76"/>
      <c r="O19" s="76"/>
      <c r="P19" s="76"/>
      <c r="Q19" s="76"/>
      <c r="R19" s="76"/>
      <c r="S19" s="76"/>
      <c r="T19" s="76"/>
      <c r="U19" s="76"/>
    </row>
    <row r="20" spans="1:21" ht="16.149999999999999" customHeight="1">
      <c r="A20" s="1028"/>
      <c r="B20" s="1040" t="s">
        <v>1018</v>
      </c>
      <c r="C20" s="1046"/>
      <c r="D20" s="1046"/>
      <c r="E20" s="1041"/>
      <c r="F20" s="76"/>
      <c r="G20" s="76"/>
      <c r="H20" s="76"/>
      <c r="I20" s="76"/>
      <c r="J20" s="76"/>
      <c r="K20" s="76"/>
      <c r="L20" s="76"/>
      <c r="M20" s="76"/>
      <c r="N20" s="76"/>
      <c r="O20" s="76"/>
      <c r="P20" s="76"/>
      <c r="Q20" s="76"/>
      <c r="R20" s="76"/>
      <c r="S20" s="76"/>
      <c r="T20" s="76"/>
      <c r="U20" s="76"/>
    </row>
    <row r="21" spans="1:21" ht="16.149999999999999" customHeight="1">
      <c r="A21" s="1028"/>
      <c r="B21" s="1040" t="s">
        <v>1019</v>
      </c>
      <c r="C21" s="1046"/>
      <c r="D21" s="1046"/>
      <c r="E21" s="1041"/>
      <c r="F21" s="76"/>
      <c r="G21" s="76"/>
      <c r="H21" s="76"/>
      <c r="I21" s="76"/>
      <c r="J21" s="76"/>
      <c r="K21" s="76"/>
      <c r="L21" s="76"/>
      <c r="M21" s="76"/>
      <c r="N21" s="76"/>
      <c r="O21" s="76"/>
      <c r="P21" s="76"/>
      <c r="Q21" s="76"/>
      <c r="R21" s="76"/>
      <c r="S21" s="76"/>
      <c r="T21" s="76"/>
      <c r="U21" s="76"/>
    </row>
    <row r="22" spans="1:21" ht="16.149999999999999" customHeight="1">
      <c r="A22" s="1028"/>
      <c r="B22" s="1050" t="s">
        <v>1020</v>
      </c>
      <c r="C22" s="1050" t="s">
        <v>1021</v>
      </c>
      <c r="D22" s="1040" t="s">
        <v>187</v>
      </c>
      <c r="E22" s="1041"/>
      <c r="F22" s="76"/>
      <c r="G22" s="76"/>
      <c r="H22" s="76"/>
      <c r="I22" s="76"/>
      <c r="J22" s="76"/>
      <c r="K22" s="76"/>
      <c r="L22" s="76"/>
      <c r="M22" s="76"/>
      <c r="N22" s="76"/>
      <c r="O22" s="76"/>
      <c r="P22" s="76"/>
      <c r="Q22" s="76"/>
      <c r="R22" s="76"/>
      <c r="S22" s="76"/>
      <c r="T22" s="76"/>
      <c r="U22" s="76"/>
    </row>
    <row r="23" spans="1:21" ht="16.149999999999999" customHeight="1">
      <c r="A23" s="1028"/>
      <c r="B23" s="1051"/>
      <c r="C23" s="878"/>
      <c r="D23" s="1040" t="s">
        <v>188</v>
      </c>
      <c r="E23" s="1041"/>
      <c r="F23" s="76"/>
      <c r="G23" s="76"/>
      <c r="H23" s="76"/>
      <c r="I23" s="76"/>
      <c r="J23" s="76"/>
      <c r="K23" s="76"/>
      <c r="L23" s="76"/>
      <c r="M23" s="76"/>
      <c r="N23" s="76"/>
      <c r="O23" s="76"/>
      <c r="P23" s="76"/>
      <c r="Q23" s="76"/>
      <c r="R23" s="76"/>
      <c r="S23" s="76"/>
      <c r="T23" s="76"/>
      <c r="U23" s="76"/>
    </row>
    <row r="24" spans="1:21" ht="16.149999999999999" customHeight="1">
      <c r="A24" s="1028"/>
      <c r="B24" s="1051"/>
      <c r="C24" s="879"/>
      <c r="D24" s="1040" t="s">
        <v>189</v>
      </c>
      <c r="E24" s="1041"/>
      <c r="F24" s="76"/>
      <c r="G24" s="76"/>
      <c r="H24" s="76"/>
      <c r="I24" s="76"/>
      <c r="J24" s="76"/>
      <c r="K24" s="76"/>
      <c r="L24" s="76"/>
      <c r="M24" s="76"/>
      <c r="N24" s="76"/>
      <c r="O24" s="76"/>
      <c r="P24" s="76"/>
      <c r="Q24" s="76"/>
      <c r="R24" s="76"/>
      <c r="S24" s="76"/>
      <c r="T24" s="76"/>
      <c r="U24" s="76"/>
    </row>
    <row r="25" spans="1:21" ht="16.149999999999999" customHeight="1">
      <c r="A25" s="1028"/>
      <c r="B25" s="1051"/>
      <c r="C25" s="1050" t="s">
        <v>1022</v>
      </c>
      <c r="D25" s="1040" t="s">
        <v>804</v>
      </c>
      <c r="E25" s="1041"/>
      <c r="F25" s="76"/>
      <c r="G25" s="76"/>
      <c r="H25" s="76"/>
      <c r="I25" s="76"/>
      <c r="J25" s="76"/>
      <c r="K25" s="76"/>
      <c r="L25" s="76"/>
      <c r="M25" s="76"/>
      <c r="N25" s="76"/>
      <c r="O25" s="76"/>
      <c r="P25" s="76"/>
      <c r="Q25" s="76"/>
      <c r="R25" s="76"/>
      <c r="S25" s="76"/>
      <c r="T25" s="76"/>
      <c r="U25" s="76"/>
    </row>
    <row r="26" spans="1:21" ht="16.149999999999999" customHeight="1">
      <c r="A26" s="1028"/>
      <c r="B26" s="1051"/>
      <c r="C26" s="1051"/>
      <c r="D26" s="1045" t="s">
        <v>1023</v>
      </c>
      <c r="E26" s="537" t="s">
        <v>1024</v>
      </c>
      <c r="F26" s="76"/>
      <c r="G26" s="76"/>
      <c r="H26" s="76"/>
      <c r="I26" s="76"/>
      <c r="J26" s="76"/>
      <c r="K26" s="76"/>
      <c r="L26" s="76"/>
      <c r="M26" s="76"/>
      <c r="N26" s="76"/>
      <c r="O26" s="76"/>
      <c r="P26" s="76"/>
      <c r="Q26" s="76"/>
      <c r="R26" s="76"/>
      <c r="S26" s="76"/>
      <c r="T26" s="76"/>
      <c r="U26" s="76"/>
    </row>
    <row r="27" spans="1:21" ht="16.149999999999999" customHeight="1">
      <c r="A27" s="1028"/>
      <c r="B27" s="1051"/>
      <c r="C27" s="1051"/>
      <c r="D27" s="979"/>
      <c r="E27" s="537" t="s">
        <v>1025</v>
      </c>
      <c r="F27" s="76"/>
      <c r="G27" s="76"/>
      <c r="H27" s="76"/>
      <c r="I27" s="76"/>
      <c r="J27" s="76"/>
      <c r="K27" s="76"/>
      <c r="L27" s="76"/>
      <c r="M27" s="76"/>
      <c r="N27" s="76"/>
      <c r="O27" s="76"/>
      <c r="P27" s="76"/>
      <c r="Q27" s="76"/>
      <c r="R27" s="76"/>
      <c r="S27" s="76"/>
      <c r="T27" s="76"/>
      <c r="U27" s="76"/>
    </row>
    <row r="28" spans="1:21" ht="16.149999999999999" customHeight="1">
      <c r="A28" s="1028"/>
      <c r="B28" s="1051"/>
      <c r="C28" s="1051"/>
      <c r="D28" s="979"/>
      <c r="E28" s="537" t="s">
        <v>1026</v>
      </c>
      <c r="F28" s="76"/>
      <c r="G28" s="76"/>
      <c r="H28" s="76"/>
      <c r="I28" s="76"/>
      <c r="J28" s="76"/>
      <c r="K28" s="76"/>
      <c r="L28" s="76"/>
      <c r="M28" s="76"/>
      <c r="N28" s="76"/>
      <c r="O28" s="76"/>
      <c r="P28" s="76"/>
      <c r="Q28" s="76"/>
      <c r="R28" s="76"/>
      <c r="S28" s="76"/>
      <c r="T28" s="76"/>
      <c r="U28" s="76"/>
    </row>
    <row r="29" spans="1:21" ht="16.149999999999999" customHeight="1">
      <c r="A29" s="1028"/>
      <c r="B29" s="1051"/>
      <c r="C29" s="1051"/>
      <c r="D29" s="979"/>
      <c r="E29" s="537" t="s">
        <v>1027</v>
      </c>
      <c r="F29" s="76"/>
      <c r="G29" s="76"/>
      <c r="H29" s="76"/>
      <c r="I29" s="76"/>
      <c r="J29" s="76"/>
      <c r="K29" s="76"/>
      <c r="L29" s="76"/>
      <c r="M29" s="76"/>
      <c r="N29" s="76"/>
      <c r="O29" s="76"/>
      <c r="P29" s="76"/>
      <c r="Q29" s="76"/>
      <c r="R29" s="76"/>
      <c r="S29" s="76"/>
      <c r="T29" s="76"/>
      <c r="U29" s="76"/>
    </row>
    <row r="30" spans="1:21" ht="16.149999999999999" customHeight="1">
      <c r="A30" s="1028"/>
      <c r="B30" s="1052"/>
      <c r="C30" s="879"/>
      <c r="D30" s="980"/>
      <c r="E30" s="487" t="s">
        <v>767</v>
      </c>
      <c r="F30" s="76"/>
      <c r="G30" s="76"/>
      <c r="H30" s="76"/>
      <c r="I30" s="76"/>
      <c r="J30" s="76"/>
      <c r="K30" s="76"/>
      <c r="L30" s="76"/>
      <c r="M30" s="76"/>
      <c r="N30" s="76"/>
      <c r="O30" s="76"/>
      <c r="P30" s="76"/>
      <c r="Q30" s="76"/>
      <c r="R30" s="76"/>
      <c r="S30" s="76"/>
      <c r="T30" s="76"/>
      <c r="U30" s="76"/>
    </row>
    <row r="31" spans="1:21" ht="16.149999999999999" customHeight="1">
      <c r="A31" s="1029"/>
      <c r="B31" s="1040" t="s">
        <v>1028</v>
      </c>
      <c r="C31" s="1046"/>
      <c r="D31" s="1046"/>
      <c r="E31" s="1041"/>
      <c r="F31" s="76"/>
      <c r="G31" s="76"/>
      <c r="H31" s="76"/>
      <c r="I31" s="76"/>
      <c r="J31" s="76"/>
      <c r="K31" s="76"/>
      <c r="L31" s="76"/>
      <c r="M31" s="76"/>
      <c r="N31" s="76"/>
      <c r="O31" s="76"/>
      <c r="P31" s="76"/>
      <c r="Q31" s="76"/>
      <c r="R31" s="76"/>
      <c r="S31" s="76"/>
      <c r="T31" s="76"/>
      <c r="U31" s="76"/>
    </row>
  </sheetData>
  <mergeCells count="31">
    <mergeCell ref="B3:E3"/>
    <mergeCell ref="B11:B16"/>
    <mergeCell ref="C22:C24"/>
    <mergeCell ref="B19:E19"/>
    <mergeCell ref="B20:E20"/>
    <mergeCell ref="B21:E21"/>
    <mergeCell ref="B22:B30"/>
    <mergeCell ref="D22:E22"/>
    <mergeCell ref="D23:E23"/>
    <mergeCell ref="D24:E24"/>
    <mergeCell ref="C25:C30"/>
    <mergeCell ref="D25:E25"/>
    <mergeCell ref="B18:E18"/>
    <mergeCell ref="B4:B8"/>
    <mergeCell ref="C14:E14"/>
    <mergeCell ref="C15:E15"/>
    <mergeCell ref="D26:D30"/>
    <mergeCell ref="B31:E31"/>
    <mergeCell ref="A4:A31"/>
    <mergeCell ref="C4:E4"/>
    <mergeCell ref="C5:E5"/>
    <mergeCell ref="C6:E6"/>
    <mergeCell ref="C7:E7"/>
    <mergeCell ref="C8:E8"/>
    <mergeCell ref="C16:E16"/>
    <mergeCell ref="B17:E17"/>
    <mergeCell ref="B9:E9"/>
    <mergeCell ref="B10:E10"/>
    <mergeCell ref="C11:E11"/>
    <mergeCell ref="C12:E12"/>
    <mergeCell ref="C13:E13"/>
  </mergeCells>
  <phoneticPr fontId="24" type="noConversion"/>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6"/>
  <sheetViews>
    <sheetView workbookViewId="0">
      <selection sqref="A1:D16"/>
    </sheetView>
  </sheetViews>
  <sheetFormatPr defaultRowHeight="16.5"/>
  <cols>
    <col min="1" max="1" width="14.75" customWidth="1"/>
    <col min="2" max="2" width="17.125" customWidth="1"/>
    <col min="3" max="3" width="61" customWidth="1"/>
    <col min="4" max="4" width="31.75" customWidth="1"/>
  </cols>
  <sheetData>
    <row r="1" spans="1:5" ht="19.5">
      <c r="A1" s="246" t="s">
        <v>585</v>
      </c>
      <c r="B1" s="245" t="s">
        <v>859</v>
      </c>
      <c r="C1" s="246"/>
      <c r="D1" s="165"/>
      <c r="E1" s="165"/>
    </row>
    <row r="2" spans="1:5" ht="13.9" customHeight="1"/>
    <row r="3" spans="1:5">
      <c r="A3" s="615" t="s">
        <v>242</v>
      </c>
      <c r="B3" s="615"/>
      <c r="C3" s="135" t="s">
        <v>492</v>
      </c>
      <c r="D3" s="106" t="s">
        <v>243</v>
      </c>
    </row>
    <row r="4" spans="1:5">
      <c r="A4" s="110" t="s">
        <v>244</v>
      </c>
      <c r="B4" s="110" t="s">
        <v>245</v>
      </c>
      <c r="C4" s="110" t="s">
        <v>246</v>
      </c>
      <c r="D4" s="318"/>
    </row>
    <row r="5" spans="1:5" ht="30.6" customHeight="1">
      <c r="A5" s="616" t="s">
        <v>247</v>
      </c>
      <c r="B5" s="616" t="s">
        <v>248</v>
      </c>
      <c r="C5" s="619" t="s">
        <v>475</v>
      </c>
      <c r="D5" s="617"/>
    </row>
    <row r="6" spans="1:5" ht="24.75" customHeight="1">
      <c r="A6" s="616"/>
      <c r="B6" s="616"/>
      <c r="C6" s="620"/>
      <c r="D6" s="617"/>
    </row>
    <row r="7" spans="1:5" ht="30.75" customHeight="1">
      <c r="A7" s="616"/>
      <c r="B7" s="618" t="s">
        <v>249</v>
      </c>
      <c r="C7" s="616" t="s">
        <v>488</v>
      </c>
      <c r="D7" s="302" t="s">
        <v>490</v>
      </c>
    </row>
    <row r="8" spans="1:5" ht="30.6" customHeight="1">
      <c r="A8" s="616"/>
      <c r="B8" s="618"/>
      <c r="C8" s="616"/>
      <c r="D8" s="302" t="s">
        <v>491</v>
      </c>
    </row>
    <row r="9" spans="1:5" ht="26.45" customHeight="1">
      <c r="A9" s="616"/>
      <c r="B9" s="110" t="s">
        <v>250</v>
      </c>
      <c r="C9" s="108" t="s">
        <v>251</v>
      </c>
      <c r="D9" s="318"/>
    </row>
    <row r="10" spans="1:5" ht="82.5">
      <c r="A10" s="618" t="s">
        <v>477</v>
      </c>
      <c r="B10" s="257" t="s">
        <v>252</v>
      </c>
      <c r="C10" s="11" t="s">
        <v>253</v>
      </c>
      <c r="D10" s="318"/>
    </row>
    <row r="11" spans="1:5" ht="37.5" customHeight="1">
      <c r="A11" s="616"/>
      <c r="B11" s="621" t="s">
        <v>254</v>
      </c>
      <c r="C11" s="622" t="s">
        <v>255</v>
      </c>
      <c r="D11" s="302" t="s">
        <v>493</v>
      </c>
    </row>
    <row r="12" spans="1:5" ht="31.15" customHeight="1">
      <c r="A12" s="616"/>
      <c r="B12" s="621"/>
      <c r="C12" s="622"/>
      <c r="D12" s="302" t="s">
        <v>494</v>
      </c>
    </row>
    <row r="13" spans="1:5" ht="49.5">
      <c r="A13" s="616"/>
      <c r="B13" s="621"/>
      <c r="C13" s="3" t="s">
        <v>476</v>
      </c>
      <c r="D13" s="317"/>
    </row>
    <row r="14" spans="1:5">
      <c r="A14" s="616"/>
      <c r="B14" s="257" t="s">
        <v>256</v>
      </c>
      <c r="C14" s="110" t="s">
        <v>257</v>
      </c>
      <c r="D14" s="317"/>
    </row>
    <row r="15" spans="1:5" s="2" customFormat="1">
      <c r="A15" s="73" t="s">
        <v>489</v>
      </c>
    </row>
    <row r="16" spans="1:5" s="2" customFormat="1">
      <c r="A16" s="73" t="s">
        <v>693</v>
      </c>
    </row>
  </sheetData>
  <mergeCells count="10">
    <mergeCell ref="A10:A14"/>
    <mergeCell ref="B11:B13"/>
    <mergeCell ref="C11:C12"/>
    <mergeCell ref="A3:B3"/>
    <mergeCell ref="A5:A9"/>
    <mergeCell ref="B5:B6"/>
    <mergeCell ref="D5:D6"/>
    <mergeCell ref="B7:B8"/>
    <mergeCell ref="C7:C8"/>
    <mergeCell ref="C5:C6"/>
  </mergeCells>
  <phoneticPr fontId="24"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M109"/>
  <sheetViews>
    <sheetView topLeftCell="A27" zoomScale="70" zoomScaleNormal="70" workbookViewId="0">
      <selection sqref="A1:DM93"/>
    </sheetView>
  </sheetViews>
  <sheetFormatPr defaultColWidth="9" defaultRowHeight="15.75"/>
  <cols>
    <col min="1" max="1" width="5.125" style="2" customWidth="1"/>
    <col min="2" max="2" width="9.5" style="2" customWidth="1"/>
    <col min="3" max="3" width="11.875" style="2" customWidth="1"/>
    <col min="4" max="4" width="16.25" style="2" customWidth="1"/>
    <col min="5" max="6" width="20.625" style="2" customWidth="1"/>
    <col min="7" max="7" width="18.25" style="2" customWidth="1"/>
    <col min="8" max="8" width="14" style="2" customWidth="1"/>
    <col min="9" max="16384" width="9" style="2"/>
  </cols>
  <sheetData>
    <row r="1" spans="1:7" s="166" customFormat="1" ht="19.5">
      <c r="A1" s="246" t="s">
        <v>584</v>
      </c>
      <c r="B1" s="220"/>
      <c r="C1" s="245" t="s">
        <v>860</v>
      </c>
      <c r="D1" s="245"/>
      <c r="E1" s="245"/>
      <c r="F1" s="164"/>
      <c r="G1" s="164"/>
    </row>
    <row r="2" spans="1:7" ht="18.75">
      <c r="B2" s="121"/>
      <c r="C2" s="122"/>
      <c r="D2" s="122"/>
      <c r="E2" s="122"/>
      <c r="F2" s="122"/>
      <c r="G2" s="122"/>
    </row>
    <row r="3" spans="1:7" s="67" customFormat="1" ht="19.5">
      <c r="A3" s="67" t="s">
        <v>383</v>
      </c>
      <c r="B3" s="305" t="s">
        <v>384</v>
      </c>
    </row>
    <row r="4" spans="1:7" ht="16.5">
      <c r="B4" s="625" t="s">
        <v>197</v>
      </c>
      <c r="C4" s="626"/>
      <c r="D4" s="626"/>
      <c r="E4" s="627"/>
      <c r="F4" s="123" t="s">
        <v>261</v>
      </c>
    </row>
    <row r="5" spans="1:7" ht="16.5" customHeight="1">
      <c r="B5" s="628" t="s">
        <v>216</v>
      </c>
      <c r="C5" s="639" t="s">
        <v>198</v>
      </c>
      <c r="D5" s="640"/>
      <c r="E5" s="124" t="s">
        <v>199</v>
      </c>
      <c r="F5" s="116" t="s">
        <v>260</v>
      </c>
    </row>
    <row r="6" spans="1:7" ht="16.5">
      <c r="B6" s="629"/>
      <c r="C6" s="641"/>
      <c r="D6" s="642"/>
      <c r="E6" s="124" t="s">
        <v>200</v>
      </c>
      <c r="F6" s="64" t="s">
        <v>201</v>
      </c>
    </row>
    <row r="7" spans="1:7" ht="16.5">
      <c r="B7" s="629"/>
      <c r="C7" s="641"/>
      <c r="D7" s="642"/>
      <c r="E7" s="645" t="s">
        <v>202</v>
      </c>
      <c r="F7" s="125" t="s">
        <v>203</v>
      </c>
    </row>
    <row r="8" spans="1:7" ht="16.5">
      <c r="B8" s="629"/>
      <c r="C8" s="641"/>
      <c r="D8" s="642"/>
      <c r="E8" s="646"/>
      <c r="F8" s="125" t="s">
        <v>204</v>
      </c>
    </row>
    <row r="9" spans="1:7" ht="16.5">
      <c r="B9" s="629"/>
      <c r="C9" s="641"/>
      <c r="D9" s="642"/>
      <c r="E9" s="646"/>
      <c r="F9" s="136" t="s">
        <v>210</v>
      </c>
    </row>
    <row r="10" spans="1:7" ht="16.5">
      <c r="B10" s="629"/>
      <c r="C10" s="643"/>
      <c r="D10" s="644"/>
      <c r="E10" s="647"/>
      <c r="F10" s="137" t="s">
        <v>211</v>
      </c>
    </row>
    <row r="11" spans="1:7" ht="16.5">
      <c r="B11" s="629"/>
      <c r="C11" s="631" t="s">
        <v>217</v>
      </c>
      <c r="D11" s="634" t="s">
        <v>205</v>
      </c>
      <c r="E11" s="126" t="s">
        <v>206</v>
      </c>
      <c r="F11" s="242" t="s">
        <v>207</v>
      </c>
    </row>
    <row r="12" spans="1:7" ht="16.5" customHeight="1">
      <c r="B12" s="629"/>
      <c r="C12" s="632"/>
      <c r="D12" s="635"/>
      <c r="E12" s="648" t="s">
        <v>218</v>
      </c>
      <c r="F12" s="127" t="s">
        <v>409</v>
      </c>
    </row>
    <row r="13" spans="1:7" ht="16.5">
      <c r="B13" s="629"/>
      <c r="C13" s="632"/>
      <c r="D13" s="635"/>
      <c r="E13" s="649"/>
      <c r="F13" s="128" t="s">
        <v>410</v>
      </c>
    </row>
    <row r="14" spans="1:7" ht="16.5">
      <c r="B14" s="629"/>
      <c r="C14" s="632"/>
      <c r="D14" s="635"/>
      <c r="E14" s="649"/>
      <c r="F14" s="128" t="s">
        <v>411</v>
      </c>
    </row>
    <row r="15" spans="1:7" ht="16.5">
      <c r="B15" s="629"/>
      <c r="C15" s="632"/>
      <c r="D15" s="635"/>
      <c r="E15" s="649"/>
      <c r="F15" s="128" t="s">
        <v>412</v>
      </c>
    </row>
    <row r="16" spans="1:7" ht="16.5">
      <c r="B16" s="629"/>
      <c r="C16" s="632"/>
      <c r="D16" s="635"/>
      <c r="E16" s="649"/>
      <c r="F16" s="128" t="s">
        <v>413</v>
      </c>
    </row>
    <row r="17" spans="2:6" ht="16.5">
      <c r="B17" s="629"/>
      <c r="C17" s="632"/>
      <c r="D17" s="635"/>
      <c r="E17" s="650"/>
      <c r="F17" s="138" t="s">
        <v>212</v>
      </c>
    </row>
    <row r="18" spans="2:6" ht="16.5">
      <c r="B18" s="629"/>
      <c r="C18" s="632"/>
      <c r="D18" s="635"/>
      <c r="E18" s="651" t="s">
        <v>219</v>
      </c>
      <c r="F18" s="130" t="s">
        <v>208</v>
      </c>
    </row>
    <row r="19" spans="2:6" ht="16.5">
      <c r="B19" s="629"/>
      <c r="C19" s="632"/>
      <c r="D19" s="635"/>
      <c r="E19" s="652"/>
      <c r="F19" s="130" t="s">
        <v>209</v>
      </c>
    </row>
    <row r="20" spans="2:6" ht="16.5">
      <c r="B20" s="629"/>
      <c r="C20" s="632"/>
      <c r="D20" s="636"/>
      <c r="E20" s="653"/>
      <c r="F20" s="139" t="s">
        <v>214</v>
      </c>
    </row>
    <row r="21" spans="2:6" ht="16.5">
      <c r="B21" s="629"/>
      <c r="C21" s="632"/>
      <c r="D21" s="634" t="s">
        <v>338</v>
      </c>
      <c r="E21" s="126" t="s">
        <v>206</v>
      </c>
      <c r="F21" s="242" t="s">
        <v>207</v>
      </c>
    </row>
    <row r="22" spans="2:6" ht="16.5" customHeight="1">
      <c r="B22" s="629"/>
      <c r="C22" s="632"/>
      <c r="D22" s="635"/>
      <c r="E22" s="648" t="s">
        <v>220</v>
      </c>
      <c r="F22" s="127" t="s">
        <v>409</v>
      </c>
    </row>
    <row r="23" spans="2:6" ht="16.5">
      <c r="B23" s="629"/>
      <c r="C23" s="632"/>
      <c r="D23" s="635"/>
      <c r="E23" s="649"/>
      <c r="F23" s="128" t="s">
        <v>414</v>
      </c>
    </row>
    <row r="24" spans="2:6" ht="16.5">
      <c r="B24" s="629"/>
      <c r="C24" s="632"/>
      <c r="D24" s="635"/>
      <c r="E24" s="649"/>
      <c r="F24" s="128" t="s">
        <v>415</v>
      </c>
    </row>
    <row r="25" spans="2:6" ht="16.5">
      <c r="B25" s="629"/>
      <c r="C25" s="632"/>
      <c r="D25" s="635"/>
      <c r="E25" s="649"/>
      <c r="F25" s="128" t="s">
        <v>416</v>
      </c>
    </row>
    <row r="26" spans="2:6" ht="16.5">
      <c r="B26" s="629"/>
      <c r="C26" s="632"/>
      <c r="D26" s="635"/>
      <c r="E26" s="649"/>
      <c r="F26" s="128" t="s">
        <v>417</v>
      </c>
    </row>
    <row r="27" spans="2:6" ht="16.5">
      <c r="B27" s="629"/>
      <c r="C27" s="632"/>
      <c r="D27" s="635"/>
      <c r="E27" s="650"/>
      <c r="F27" s="129" t="s">
        <v>213</v>
      </c>
    </row>
    <row r="28" spans="2:6" ht="16.5">
      <c r="B28" s="629"/>
      <c r="C28" s="632"/>
      <c r="D28" s="635"/>
      <c r="E28" s="654" t="s">
        <v>219</v>
      </c>
      <c r="F28" s="125" t="s">
        <v>208</v>
      </c>
    </row>
    <row r="29" spans="2:6" ht="16.5">
      <c r="B29" s="629"/>
      <c r="C29" s="632"/>
      <c r="D29" s="635"/>
      <c r="E29" s="655"/>
      <c r="F29" s="125" t="s">
        <v>209</v>
      </c>
    </row>
    <row r="30" spans="2:6" ht="16.5">
      <c r="B30" s="629"/>
      <c r="C30" s="633"/>
      <c r="D30" s="635"/>
      <c r="E30" s="655"/>
      <c r="F30" s="140" t="s">
        <v>215</v>
      </c>
    </row>
    <row r="31" spans="2:6">
      <c r="B31" s="630"/>
      <c r="C31" s="637" t="s">
        <v>221</v>
      </c>
      <c r="D31" s="638"/>
      <c r="E31" s="638"/>
      <c r="F31" s="131"/>
    </row>
    <row r="32" spans="2:6" ht="16.5">
      <c r="B32" s="132" t="s">
        <v>222</v>
      </c>
      <c r="C32" s="133"/>
      <c r="D32" s="133"/>
      <c r="E32" s="133"/>
      <c r="F32" s="133"/>
    </row>
    <row r="33" spans="1:117">
      <c r="C33" s="134"/>
      <c r="D33" s="134"/>
      <c r="E33" s="134"/>
      <c r="F33" s="134"/>
      <c r="G33" s="134"/>
    </row>
    <row r="34" spans="1:117" s="313" customFormat="1" ht="19.5">
      <c r="A34" s="40" t="s">
        <v>387</v>
      </c>
      <c r="B34" s="313" t="s">
        <v>386</v>
      </c>
    </row>
    <row r="35" spans="1:117">
      <c r="B35" s="657" t="s">
        <v>223</v>
      </c>
      <c r="C35" s="659" t="s">
        <v>224</v>
      </c>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row>
    <row r="36" spans="1:117">
      <c r="B36" s="658"/>
      <c r="C36" s="142">
        <v>1</v>
      </c>
      <c r="D36" s="142">
        <v>2</v>
      </c>
      <c r="E36" s="142">
        <v>3</v>
      </c>
      <c r="F36" s="142">
        <v>4</v>
      </c>
      <c r="G36" s="142">
        <v>5</v>
      </c>
      <c r="H36" s="142">
        <v>6</v>
      </c>
      <c r="I36" s="142">
        <v>7</v>
      </c>
      <c r="J36" s="142">
        <v>8</v>
      </c>
      <c r="K36" s="142">
        <v>9</v>
      </c>
      <c r="L36" s="142">
        <v>10</v>
      </c>
      <c r="M36" s="142">
        <v>11</v>
      </c>
      <c r="N36" s="142">
        <v>12</v>
      </c>
      <c r="O36" s="142">
        <v>13</v>
      </c>
      <c r="P36" s="142">
        <v>14</v>
      </c>
      <c r="Q36" s="142">
        <v>15</v>
      </c>
      <c r="R36" s="142">
        <v>16</v>
      </c>
      <c r="S36" s="142">
        <v>17</v>
      </c>
      <c r="T36" s="142">
        <v>18</v>
      </c>
      <c r="U36" s="142">
        <v>19</v>
      </c>
      <c r="V36" s="142">
        <v>20</v>
      </c>
      <c r="W36" s="142">
        <v>21</v>
      </c>
      <c r="X36" s="142">
        <v>22</v>
      </c>
      <c r="Y36" s="142">
        <v>23</v>
      </c>
      <c r="Z36" s="142">
        <v>24</v>
      </c>
      <c r="AA36" s="142">
        <v>25</v>
      </c>
      <c r="AB36" s="142">
        <v>26</v>
      </c>
      <c r="AC36" s="142">
        <v>27</v>
      </c>
      <c r="AD36" s="142">
        <v>28</v>
      </c>
      <c r="AE36" s="142">
        <v>29</v>
      </c>
      <c r="AF36" s="142">
        <v>30</v>
      </c>
    </row>
    <row r="37" spans="1:117" ht="16.5">
      <c r="B37" s="142" t="s">
        <v>225</v>
      </c>
      <c r="C37" s="268"/>
      <c r="D37" s="268"/>
      <c r="E37" s="268"/>
      <c r="F37" s="268"/>
      <c r="G37" s="268"/>
      <c r="H37" s="268"/>
      <c r="I37" s="268"/>
      <c r="J37" s="268"/>
      <c r="K37" s="268"/>
      <c r="L37" s="268"/>
      <c r="M37" s="143"/>
      <c r="N37" s="143"/>
      <c r="O37" s="143"/>
      <c r="P37" s="143"/>
      <c r="Q37" s="143"/>
      <c r="R37" s="143"/>
      <c r="S37" s="143"/>
      <c r="T37" s="143"/>
      <c r="U37" s="143"/>
      <c r="V37" s="143"/>
      <c r="W37" s="143"/>
      <c r="X37" s="143"/>
      <c r="Y37" s="143"/>
      <c r="Z37" s="143"/>
      <c r="AA37" s="143"/>
      <c r="AB37" s="143"/>
      <c r="AC37" s="143"/>
      <c r="AD37" s="143"/>
      <c r="AE37" s="143"/>
      <c r="AF37" s="143"/>
    </row>
    <row r="38" spans="1:117" ht="16.5">
      <c r="B38" s="142" t="s">
        <v>226</v>
      </c>
      <c r="C38" s="269"/>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row>
    <row r="39" spans="1:117" ht="16.5">
      <c r="B39" s="142" t="s">
        <v>227</v>
      </c>
      <c r="C39" s="269"/>
      <c r="D39" s="269"/>
      <c r="E39" s="269"/>
      <c r="F39" s="269"/>
      <c r="G39" s="269"/>
      <c r="H39" s="269"/>
      <c r="I39" s="269"/>
      <c r="J39" s="269"/>
      <c r="K39" s="269"/>
      <c r="L39" s="269"/>
      <c r="M39" s="269"/>
      <c r="N39" s="269"/>
      <c r="O39" s="269"/>
      <c r="P39" s="269"/>
      <c r="Q39" s="269"/>
      <c r="R39" s="269"/>
      <c r="S39" s="269"/>
      <c r="T39" s="269"/>
      <c r="U39" s="269"/>
      <c r="V39" s="269"/>
      <c r="W39" s="271"/>
      <c r="X39" s="269"/>
      <c r="Y39" s="269"/>
      <c r="Z39" s="269"/>
      <c r="AA39" s="269"/>
      <c r="AB39" s="269"/>
      <c r="AC39" s="269"/>
      <c r="AD39" s="269"/>
      <c r="AE39" s="269"/>
      <c r="AF39" s="269"/>
    </row>
    <row r="40" spans="1:117" ht="16.5">
      <c r="B40" s="142" t="s">
        <v>228</v>
      </c>
      <c r="C40" s="270"/>
      <c r="D40" s="270"/>
      <c r="E40" s="270"/>
      <c r="F40" s="270"/>
      <c r="G40" s="270"/>
      <c r="H40" s="270"/>
      <c r="I40" s="270"/>
      <c r="J40" s="270"/>
      <c r="K40" s="270"/>
      <c r="L40" s="270"/>
      <c r="M40" s="270"/>
      <c r="N40" s="270"/>
      <c r="O40" s="270"/>
      <c r="P40" s="270"/>
      <c r="Q40" s="270"/>
      <c r="R40" s="270"/>
      <c r="S40" s="270"/>
      <c r="T40" s="270"/>
      <c r="U40" s="270"/>
      <c r="V40" s="270"/>
      <c r="W40" s="144"/>
      <c r="X40" s="144"/>
      <c r="Y40" s="144"/>
      <c r="Z40" s="144"/>
      <c r="AA40" s="144"/>
      <c r="AB40" s="144"/>
      <c r="AC40" s="144"/>
      <c r="AD40" s="144"/>
      <c r="AE40" s="144"/>
      <c r="AF40" s="144"/>
    </row>
    <row r="41" spans="1:117" ht="16.5">
      <c r="B41" s="142" t="s">
        <v>229</v>
      </c>
      <c r="C41" s="268"/>
      <c r="D41" s="268"/>
      <c r="E41" s="268"/>
      <c r="F41" s="268"/>
      <c r="G41" s="268"/>
      <c r="H41" s="268"/>
      <c r="I41" s="268"/>
      <c r="J41" s="268"/>
      <c r="K41" s="268"/>
      <c r="L41" s="268"/>
      <c r="M41" s="143"/>
      <c r="N41" s="143"/>
      <c r="O41" s="143"/>
      <c r="P41" s="143"/>
      <c r="Q41" s="143"/>
      <c r="R41" s="143"/>
      <c r="S41" s="143"/>
      <c r="T41" s="143"/>
      <c r="U41" s="143"/>
      <c r="V41" s="143"/>
      <c r="W41" s="143"/>
      <c r="X41" s="143"/>
      <c r="Y41" s="143"/>
      <c r="Z41" s="143"/>
      <c r="AA41" s="143"/>
      <c r="AB41" s="143"/>
      <c r="AC41" s="143"/>
      <c r="AD41" s="143"/>
      <c r="AE41" s="143"/>
      <c r="AF41" s="143"/>
    </row>
    <row r="42" spans="1:117" ht="16.5">
      <c r="B42" s="237" t="s">
        <v>389</v>
      </c>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row>
    <row r="43" spans="1:117">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row>
    <row r="44" spans="1:117" s="40" customFormat="1" ht="19.5">
      <c r="A44" s="40" t="s">
        <v>390</v>
      </c>
      <c r="B44" s="313" t="s">
        <v>385</v>
      </c>
      <c r="C44" s="313"/>
      <c r="D44" s="313"/>
      <c r="E44" s="314"/>
      <c r="F44" s="314"/>
      <c r="G44" s="314"/>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5"/>
      <c r="BE44" s="315"/>
      <c r="BF44" s="315"/>
      <c r="BG44" s="315"/>
      <c r="BH44" s="315"/>
      <c r="BI44" s="315"/>
      <c r="BJ44" s="315"/>
      <c r="BK44" s="315"/>
      <c r="BL44" s="315"/>
      <c r="BM44" s="315"/>
      <c r="BN44" s="315"/>
      <c r="BO44" s="315"/>
      <c r="BP44" s="315"/>
      <c r="BQ44" s="315"/>
      <c r="BR44" s="315"/>
      <c r="BS44" s="315"/>
      <c r="BT44" s="315"/>
      <c r="BU44" s="315"/>
      <c r="BV44" s="315"/>
      <c r="BW44" s="315"/>
      <c r="BX44" s="315"/>
      <c r="BY44" s="315"/>
      <c r="BZ44" s="315"/>
      <c r="CA44" s="315"/>
      <c r="CB44" s="315"/>
      <c r="CC44" s="315"/>
      <c r="CD44" s="315"/>
      <c r="CE44" s="315"/>
      <c r="CF44" s="315"/>
      <c r="CG44" s="315"/>
      <c r="CH44" s="315"/>
      <c r="CI44" s="315"/>
      <c r="CJ44" s="315"/>
      <c r="CK44" s="315"/>
      <c r="CL44" s="315"/>
      <c r="CM44" s="315"/>
      <c r="CN44" s="315"/>
      <c r="CO44" s="315"/>
      <c r="CP44" s="315"/>
      <c r="CQ44" s="315"/>
      <c r="CR44" s="315"/>
      <c r="CS44" s="315"/>
      <c r="CT44" s="315"/>
      <c r="CU44" s="315"/>
      <c r="CV44" s="315"/>
      <c r="CW44" s="315"/>
      <c r="CX44" s="315"/>
      <c r="CY44" s="315"/>
      <c r="CZ44" s="315"/>
      <c r="DA44" s="315"/>
      <c r="DB44" s="315"/>
      <c r="DC44" s="315"/>
      <c r="DD44" s="315"/>
      <c r="DE44" s="315"/>
      <c r="DF44" s="315"/>
      <c r="DG44" s="315"/>
      <c r="DH44" s="315"/>
      <c r="DI44" s="315"/>
      <c r="DJ44" s="315"/>
      <c r="DK44" s="315"/>
      <c r="DL44" s="315"/>
      <c r="DM44" s="315"/>
    </row>
    <row r="45" spans="1:117" ht="16.5">
      <c r="B45" s="147" t="s">
        <v>231</v>
      </c>
      <c r="C45" s="146"/>
      <c r="D45" s="146"/>
      <c r="E45" s="146"/>
      <c r="F45" s="146"/>
      <c r="G45" s="146"/>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row>
    <row r="46" spans="1:117" ht="37.5" customHeight="1">
      <c r="B46" s="657" t="s">
        <v>232</v>
      </c>
      <c r="C46" s="660" t="s">
        <v>233</v>
      </c>
      <c r="D46" s="626"/>
      <c r="E46" s="626"/>
      <c r="F46" s="626"/>
      <c r="G46" s="627"/>
      <c r="H46" s="661" t="s">
        <v>234</v>
      </c>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2"/>
      <c r="AQ46" s="662"/>
      <c r="AR46" s="662"/>
      <c r="AS46" s="662"/>
      <c r="AT46" s="662"/>
      <c r="AU46" s="662"/>
      <c r="AV46" s="662"/>
      <c r="AW46" s="662"/>
      <c r="AX46" s="662"/>
      <c r="AY46" s="662"/>
      <c r="AZ46" s="662"/>
      <c r="BA46" s="662"/>
      <c r="BB46" s="662"/>
      <c r="BC46" s="662"/>
      <c r="BD46" s="662"/>
      <c r="BE46" s="662"/>
      <c r="BF46" s="662"/>
      <c r="BG46" s="662"/>
      <c r="BH46" s="662"/>
      <c r="BI46" s="662"/>
      <c r="BJ46" s="662"/>
      <c r="BK46" s="662"/>
      <c r="BL46" s="662"/>
      <c r="BM46" s="662"/>
      <c r="BN46" s="662"/>
      <c r="BO46" s="662"/>
      <c r="BP46" s="662"/>
      <c r="BQ46" s="662"/>
      <c r="BR46" s="662"/>
      <c r="BS46" s="662"/>
      <c r="BT46" s="662"/>
      <c r="BU46" s="662"/>
      <c r="BV46" s="662"/>
      <c r="BW46" s="662"/>
      <c r="BX46" s="662"/>
      <c r="BY46" s="662"/>
      <c r="BZ46" s="662"/>
      <c r="CA46" s="662"/>
      <c r="CB46" s="662"/>
      <c r="CC46" s="662"/>
      <c r="CD46" s="662"/>
      <c r="CE46" s="662"/>
      <c r="CF46" s="662"/>
      <c r="CG46" s="662"/>
      <c r="CH46" s="662"/>
      <c r="CI46" s="662"/>
      <c r="CJ46" s="662"/>
      <c r="CK46" s="662"/>
      <c r="CL46" s="662"/>
      <c r="CM46" s="662"/>
      <c r="CN46" s="662"/>
      <c r="CO46" s="662"/>
      <c r="CP46" s="662"/>
      <c r="CQ46" s="662"/>
      <c r="CR46" s="662"/>
      <c r="CS46" s="662"/>
      <c r="CT46" s="662"/>
      <c r="CU46" s="662"/>
      <c r="CV46" s="662"/>
      <c r="CW46" s="662"/>
      <c r="CX46" s="662"/>
      <c r="CY46" s="662"/>
      <c r="CZ46" s="662"/>
      <c r="DA46" s="662"/>
      <c r="DB46" s="662"/>
      <c r="DC46" s="662"/>
      <c r="DD46" s="662"/>
      <c r="DE46" s="662"/>
      <c r="DF46" s="662"/>
      <c r="DG46" s="662"/>
      <c r="DH46" s="662"/>
      <c r="DI46" s="662"/>
      <c r="DJ46" s="662"/>
      <c r="DK46" s="662"/>
      <c r="DL46" s="662"/>
      <c r="DM46" s="663"/>
    </row>
    <row r="47" spans="1:117" ht="49.5">
      <c r="B47" s="658"/>
      <c r="C47" s="148" t="s">
        <v>856</v>
      </c>
      <c r="D47" s="149" t="s">
        <v>405</v>
      </c>
      <c r="E47" s="149" t="s">
        <v>406</v>
      </c>
      <c r="F47" s="149" t="s">
        <v>407</v>
      </c>
      <c r="G47" s="149" t="s">
        <v>408</v>
      </c>
      <c r="H47" s="142">
        <v>1</v>
      </c>
      <c r="I47" s="142">
        <v>2</v>
      </c>
      <c r="J47" s="142">
        <v>3</v>
      </c>
      <c r="K47" s="142">
        <v>4</v>
      </c>
      <c r="L47" s="142">
        <v>5</v>
      </c>
      <c r="M47" s="142">
        <v>6</v>
      </c>
      <c r="N47" s="142">
        <v>7</v>
      </c>
      <c r="O47" s="142">
        <v>8</v>
      </c>
      <c r="P47" s="142">
        <v>9</v>
      </c>
      <c r="Q47" s="142">
        <v>10</v>
      </c>
      <c r="R47" s="142">
        <v>11</v>
      </c>
      <c r="S47" s="142">
        <v>12</v>
      </c>
      <c r="T47" s="142">
        <v>13</v>
      </c>
      <c r="U47" s="142">
        <v>14</v>
      </c>
      <c r="V47" s="142">
        <v>15</v>
      </c>
      <c r="W47" s="142">
        <v>16</v>
      </c>
      <c r="X47" s="142">
        <v>17</v>
      </c>
      <c r="Y47" s="142">
        <v>18</v>
      </c>
      <c r="Z47" s="142">
        <v>19</v>
      </c>
      <c r="AA47" s="142">
        <v>20</v>
      </c>
      <c r="AB47" s="142">
        <v>21</v>
      </c>
      <c r="AC47" s="142">
        <v>22</v>
      </c>
      <c r="AD47" s="142">
        <v>23</v>
      </c>
      <c r="AE47" s="142">
        <v>24</v>
      </c>
      <c r="AF47" s="142">
        <v>25</v>
      </c>
      <c r="AG47" s="142">
        <v>26</v>
      </c>
      <c r="AH47" s="142">
        <v>27</v>
      </c>
      <c r="AI47" s="142">
        <v>28</v>
      </c>
      <c r="AJ47" s="142">
        <v>29</v>
      </c>
      <c r="AK47" s="142">
        <v>30</v>
      </c>
      <c r="AL47" s="142">
        <v>31</v>
      </c>
      <c r="AM47" s="142">
        <v>32</v>
      </c>
      <c r="AN47" s="142">
        <v>33</v>
      </c>
      <c r="AO47" s="142">
        <v>34</v>
      </c>
      <c r="AP47" s="142">
        <v>35</v>
      </c>
      <c r="AQ47" s="142">
        <v>36</v>
      </c>
      <c r="AR47" s="142">
        <v>37</v>
      </c>
      <c r="AS47" s="142">
        <v>38</v>
      </c>
      <c r="AT47" s="142">
        <v>39</v>
      </c>
      <c r="AU47" s="142">
        <v>40</v>
      </c>
      <c r="AV47" s="142">
        <v>41</v>
      </c>
      <c r="AW47" s="142">
        <v>42</v>
      </c>
      <c r="AX47" s="142">
        <v>43</v>
      </c>
      <c r="AY47" s="142">
        <v>44</v>
      </c>
      <c r="AZ47" s="142">
        <v>45</v>
      </c>
      <c r="BA47" s="142">
        <v>46</v>
      </c>
      <c r="BB47" s="142">
        <v>47</v>
      </c>
      <c r="BC47" s="142">
        <v>48</v>
      </c>
      <c r="BD47" s="142">
        <v>49</v>
      </c>
      <c r="BE47" s="142">
        <v>50</v>
      </c>
      <c r="BF47" s="142">
        <v>51</v>
      </c>
      <c r="BG47" s="142">
        <v>52</v>
      </c>
      <c r="BH47" s="142">
        <v>53</v>
      </c>
      <c r="BI47" s="142">
        <v>54</v>
      </c>
      <c r="BJ47" s="142">
        <v>55</v>
      </c>
      <c r="BK47" s="142">
        <v>56</v>
      </c>
      <c r="BL47" s="142">
        <v>57</v>
      </c>
      <c r="BM47" s="142">
        <v>58</v>
      </c>
      <c r="BN47" s="142">
        <v>59</v>
      </c>
      <c r="BO47" s="142">
        <v>60</v>
      </c>
      <c r="BP47" s="142">
        <v>61</v>
      </c>
      <c r="BQ47" s="142">
        <v>62</v>
      </c>
      <c r="BR47" s="142">
        <v>63</v>
      </c>
      <c r="BS47" s="142">
        <v>64</v>
      </c>
      <c r="BT47" s="142">
        <v>65</v>
      </c>
      <c r="BU47" s="142">
        <v>66</v>
      </c>
      <c r="BV47" s="142">
        <v>67</v>
      </c>
      <c r="BW47" s="142">
        <v>68</v>
      </c>
      <c r="BX47" s="142">
        <v>69</v>
      </c>
      <c r="BY47" s="142">
        <v>70</v>
      </c>
      <c r="BZ47" s="142">
        <v>71</v>
      </c>
      <c r="CA47" s="142">
        <v>72</v>
      </c>
      <c r="CB47" s="142">
        <v>73</v>
      </c>
      <c r="CC47" s="142">
        <v>74</v>
      </c>
      <c r="CD47" s="142">
        <v>75</v>
      </c>
      <c r="CE47" s="142">
        <v>76</v>
      </c>
      <c r="CF47" s="142">
        <v>77</v>
      </c>
      <c r="CG47" s="142">
        <v>78</v>
      </c>
      <c r="CH47" s="142">
        <v>79</v>
      </c>
      <c r="CI47" s="142">
        <v>80</v>
      </c>
      <c r="CJ47" s="142">
        <v>81</v>
      </c>
      <c r="CK47" s="142">
        <v>82</v>
      </c>
      <c r="CL47" s="142">
        <v>83</v>
      </c>
      <c r="CM47" s="142">
        <v>84</v>
      </c>
      <c r="CN47" s="142">
        <v>85</v>
      </c>
      <c r="CO47" s="142">
        <v>86</v>
      </c>
      <c r="CP47" s="142">
        <v>87</v>
      </c>
      <c r="CQ47" s="142">
        <v>88</v>
      </c>
      <c r="CR47" s="142">
        <v>89</v>
      </c>
      <c r="CS47" s="142">
        <v>90</v>
      </c>
      <c r="CT47" s="142">
        <v>91</v>
      </c>
      <c r="CU47" s="142">
        <v>92</v>
      </c>
      <c r="CV47" s="142">
        <v>93</v>
      </c>
      <c r="CW47" s="142">
        <v>94</v>
      </c>
      <c r="CX47" s="142">
        <v>95</v>
      </c>
      <c r="CY47" s="142">
        <v>96</v>
      </c>
      <c r="CZ47" s="142">
        <v>97</v>
      </c>
      <c r="DA47" s="142">
        <v>98</v>
      </c>
      <c r="DB47" s="142">
        <v>99</v>
      </c>
      <c r="DC47" s="142">
        <v>100</v>
      </c>
      <c r="DD47" s="142">
        <v>101</v>
      </c>
      <c r="DE47" s="142">
        <v>102</v>
      </c>
      <c r="DF47" s="142">
        <v>103</v>
      </c>
      <c r="DG47" s="142">
        <v>104</v>
      </c>
      <c r="DH47" s="142">
        <v>105</v>
      </c>
      <c r="DI47" s="142">
        <v>106</v>
      </c>
      <c r="DJ47" s="142">
        <v>107</v>
      </c>
      <c r="DK47" s="142">
        <v>108</v>
      </c>
      <c r="DL47" s="142">
        <v>109</v>
      </c>
      <c r="DM47" s="142">
        <v>110</v>
      </c>
    </row>
    <row r="48" spans="1:117">
      <c r="B48" s="657" t="s">
        <v>235</v>
      </c>
      <c r="C48" s="272"/>
      <c r="D48" s="272"/>
      <c r="E48" s="269"/>
      <c r="F48" s="269"/>
      <c r="G48" s="272"/>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c r="BM48" s="268"/>
      <c r="BN48" s="268"/>
      <c r="BO48" s="268"/>
      <c r="BP48" s="268"/>
      <c r="BQ48" s="268"/>
      <c r="BR48" s="268"/>
      <c r="BS48" s="268"/>
      <c r="BT48" s="268"/>
      <c r="BU48" s="268"/>
      <c r="BV48" s="268"/>
      <c r="BW48" s="268"/>
      <c r="BX48" s="268"/>
      <c r="BY48" s="268"/>
      <c r="BZ48" s="268"/>
      <c r="CA48" s="268"/>
      <c r="CB48" s="268"/>
      <c r="CC48" s="268"/>
      <c r="CD48" s="268"/>
      <c r="CE48" s="268"/>
      <c r="CF48" s="268"/>
      <c r="CG48" s="268"/>
      <c r="CH48" s="268"/>
      <c r="CI48" s="268"/>
      <c r="CJ48" s="268"/>
      <c r="CK48" s="268"/>
      <c r="CL48" s="268"/>
      <c r="CM48" s="268"/>
      <c r="CN48" s="268"/>
      <c r="CO48" s="268"/>
      <c r="CP48" s="268"/>
      <c r="CQ48" s="268"/>
      <c r="CR48" s="268"/>
      <c r="CS48" s="268"/>
      <c r="CT48" s="268"/>
      <c r="CU48" s="268"/>
      <c r="CV48" s="268"/>
      <c r="CW48" s="268"/>
      <c r="CX48" s="268"/>
      <c r="CY48" s="268"/>
      <c r="CZ48" s="268"/>
      <c r="DA48" s="268"/>
      <c r="DB48" s="268"/>
      <c r="DC48" s="268"/>
      <c r="DD48" s="268"/>
      <c r="DE48" s="268"/>
      <c r="DF48" s="268"/>
      <c r="DG48" s="268"/>
      <c r="DH48" s="268"/>
      <c r="DI48" s="268"/>
      <c r="DJ48" s="268"/>
      <c r="DK48" s="268"/>
      <c r="DL48" s="268"/>
      <c r="DM48" s="268"/>
    </row>
    <row r="49" spans="2:117">
      <c r="B49" s="664"/>
      <c r="C49" s="272"/>
      <c r="D49" s="272"/>
      <c r="E49" s="269"/>
      <c r="F49" s="269"/>
      <c r="G49" s="272"/>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8"/>
      <c r="BR49" s="268"/>
      <c r="BS49" s="268"/>
      <c r="BT49" s="268"/>
      <c r="BU49" s="268"/>
      <c r="BV49" s="268"/>
      <c r="BW49" s="268"/>
      <c r="BX49" s="268"/>
      <c r="BY49" s="268"/>
      <c r="BZ49" s="268"/>
      <c r="CA49" s="268"/>
      <c r="CB49" s="268"/>
      <c r="CC49" s="268"/>
      <c r="CD49" s="268"/>
      <c r="CE49" s="268"/>
      <c r="CF49" s="268"/>
      <c r="CG49" s="268"/>
      <c r="CH49" s="268"/>
      <c r="CI49" s="268"/>
      <c r="CJ49" s="268"/>
      <c r="CK49" s="268"/>
      <c r="CL49" s="268"/>
      <c r="CM49" s="268"/>
      <c r="CN49" s="268"/>
      <c r="CO49" s="268"/>
      <c r="CP49" s="268"/>
      <c r="CQ49" s="268"/>
      <c r="CR49" s="268"/>
      <c r="CS49" s="268"/>
      <c r="CT49" s="268"/>
      <c r="CU49" s="268"/>
      <c r="CV49" s="268"/>
      <c r="CW49" s="268"/>
      <c r="CX49" s="268"/>
      <c r="CY49" s="268"/>
      <c r="CZ49" s="268"/>
      <c r="DA49" s="268"/>
      <c r="DB49" s="268"/>
      <c r="DC49" s="268"/>
      <c r="DD49" s="268"/>
      <c r="DE49" s="268"/>
      <c r="DF49" s="268"/>
      <c r="DG49" s="268"/>
      <c r="DH49" s="268"/>
      <c r="DI49" s="268"/>
      <c r="DJ49" s="268"/>
      <c r="DK49" s="268"/>
      <c r="DL49" s="268"/>
      <c r="DM49" s="268"/>
    </row>
    <row r="50" spans="2:117">
      <c r="B50" s="657" t="s">
        <v>236</v>
      </c>
      <c r="C50" s="272"/>
      <c r="D50" s="272"/>
      <c r="E50" s="269"/>
      <c r="F50" s="269"/>
      <c r="G50" s="272"/>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8"/>
      <c r="BR50" s="268"/>
      <c r="BS50" s="268"/>
      <c r="BT50" s="268"/>
      <c r="BU50" s="268"/>
      <c r="BV50" s="268"/>
      <c r="BW50" s="268"/>
      <c r="BX50" s="268"/>
      <c r="BY50" s="268"/>
      <c r="BZ50" s="268"/>
      <c r="CA50" s="268"/>
      <c r="CB50" s="268"/>
      <c r="CC50" s="268"/>
      <c r="CD50" s="268"/>
      <c r="CE50" s="268"/>
      <c r="CF50" s="268"/>
      <c r="CG50" s="268"/>
      <c r="CH50" s="268"/>
      <c r="CI50" s="268"/>
      <c r="CJ50" s="268"/>
      <c r="CK50" s="268"/>
      <c r="CL50" s="268"/>
      <c r="CM50" s="268"/>
      <c r="CN50" s="268"/>
      <c r="CO50" s="268"/>
      <c r="CP50" s="268"/>
      <c r="CQ50" s="268"/>
      <c r="CR50" s="268"/>
      <c r="CS50" s="268"/>
      <c r="CT50" s="268"/>
      <c r="CU50" s="268"/>
      <c r="CV50" s="268"/>
      <c r="CW50" s="268"/>
      <c r="CX50" s="268"/>
      <c r="CY50" s="268"/>
      <c r="CZ50" s="268"/>
      <c r="DA50" s="268"/>
      <c r="DB50" s="268"/>
      <c r="DC50" s="268"/>
      <c r="DD50" s="268"/>
      <c r="DE50" s="268"/>
      <c r="DF50" s="268"/>
      <c r="DG50" s="268"/>
      <c r="DH50" s="268"/>
      <c r="DI50" s="268"/>
      <c r="DJ50" s="268"/>
      <c r="DK50" s="268"/>
      <c r="DL50" s="268"/>
      <c r="DM50" s="268"/>
    </row>
    <row r="51" spans="2:117">
      <c r="B51" s="664"/>
      <c r="C51" s="272"/>
      <c r="D51" s="272"/>
      <c r="E51" s="269"/>
      <c r="F51" s="269"/>
      <c r="G51" s="272"/>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8"/>
      <c r="BX51" s="268"/>
      <c r="BY51" s="268"/>
      <c r="BZ51" s="268"/>
      <c r="CA51" s="268"/>
      <c r="CB51" s="268"/>
      <c r="CC51" s="268"/>
      <c r="CD51" s="268"/>
      <c r="CE51" s="268"/>
      <c r="CF51" s="268"/>
      <c r="CG51" s="268"/>
      <c r="CH51" s="268"/>
      <c r="CI51" s="268"/>
      <c r="CJ51" s="268"/>
      <c r="CK51" s="268"/>
      <c r="CL51" s="268"/>
      <c r="CM51" s="268"/>
      <c r="CN51" s="268"/>
      <c r="CO51" s="268"/>
      <c r="CP51" s="268"/>
      <c r="CQ51" s="268"/>
      <c r="CR51" s="268"/>
      <c r="CS51" s="268"/>
      <c r="CT51" s="268"/>
      <c r="CU51" s="268"/>
      <c r="CV51" s="268"/>
      <c r="CW51" s="268"/>
      <c r="CX51" s="268"/>
      <c r="CY51" s="268"/>
      <c r="CZ51" s="268"/>
      <c r="DA51" s="268"/>
      <c r="DB51" s="268"/>
      <c r="DC51" s="268"/>
      <c r="DD51" s="268"/>
      <c r="DE51" s="268"/>
      <c r="DF51" s="268"/>
      <c r="DG51" s="268"/>
      <c r="DH51" s="268"/>
      <c r="DI51" s="268"/>
      <c r="DJ51" s="268"/>
      <c r="DK51" s="268"/>
      <c r="DL51" s="268"/>
      <c r="DM51" s="268"/>
    </row>
    <row r="52" spans="2:117">
      <c r="B52" s="657" t="s">
        <v>237</v>
      </c>
      <c r="C52" s="272"/>
      <c r="D52" s="272"/>
      <c r="E52" s="269"/>
      <c r="F52" s="269"/>
      <c r="G52" s="272"/>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269"/>
      <c r="BE52" s="269"/>
      <c r="BF52" s="269"/>
      <c r="BG52" s="269"/>
      <c r="BH52" s="269"/>
      <c r="BI52" s="269"/>
      <c r="BJ52" s="269"/>
      <c r="BK52" s="269"/>
      <c r="BL52" s="269"/>
      <c r="BM52" s="269"/>
      <c r="BN52" s="269"/>
      <c r="BO52" s="269"/>
      <c r="BP52" s="269"/>
      <c r="BQ52" s="269"/>
      <c r="BR52" s="269"/>
      <c r="BS52" s="269"/>
      <c r="BT52" s="269"/>
      <c r="BU52" s="269"/>
      <c r="BV52" s="269"/>
      <c r="BW52" s="269"/>
      <c r="BX52" s="269"/>
      <c r="BY52" s="269"/>
      <c r="BZ52" s="269"/>
      <c r="CA52" s="269"/>
      <c r="CB52" s="269"/>
      <c r="CC52" s="269"/>
      <c r="CD52" s="269"/>
      <c r="CE52" s="269"/>
      <c r="CF52" s="269"/>
      <c r="CG52" s="269"/>
      <c r="CH52" s="269"/>
      <c r="CI52" s="269"/>
      <c r="CJ52" s="269"/>
      <c r="CK52" s="269"/>
      <c r="CL52" s="269"/>
      <c r="CM52" s="269"/>
      <c r="CN52" s="269"/>
      <c r="CO52" s="269"/>
      <c r="CP52" s="269"/>
      <c r="CQ52" s="269"/>
      <c r="CR52" s="269"/>
      <c r="CS52" s="269"/>
      <c r="CT52" s="269"/>
      <c r="CU52" s="269"/>
      <c r="CV52" s="269"/>
      <c r="CW52" s="269"/>
      <c r="CX52" s="269"/>
      <c r="CY52" s="269"/>
      <c r="CZ52" s="269"/>
      <c r="DA52" s="269"/>
      <c r="DB52" s="269"/>
      <c r="DC52" s="269"/>
      <c r="DD52" s="269"/>
      <c r="DE52" s="269"/>
      <c r="DF52" s="269"/>
      <c r="DG52" s="269"/>
      <c r="DH52" s="269"/>
      <c r="DI52" s="269"/>
      <c r="DJ52" s="269"/>
      <c r="DK52" s="269"/>
      <c r="DL52" s="269"/>
      <c r="DM52" s="269"/>
    </row>
    <row r="53" spans="2:117">
      <c r="B53" s="658"/>
      <c r="C53" s="272"/>
      <c r="D53" s="272"/>
      <c r="E53" s="269"/>
      <c r="F53" s="269"/>
      <c r="G53" s="272"/>
      <c r="H53" s="269"/>
      <c r="I53" s="269"/>
      <c r="J53" s="269"/>
      <c r="K53" s="269"/>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c r="AY53" s="269"/>
      <c r="AZ53" s="269"/>
      <c r="BA53" s="269"/>
      <c r="BB53" s="269"/>
      <c r="BC53" s="269"/>
      <c r="BD53" s="269"/>
      <c r="BE53" s="269"/>
      <c r="BF53" s="269"/>
      <c r="BG53" s="269"/>
      <c r="BH53" s="269"/>
      <c r="BI53" s="269"/>
      <c r="BJ53" s="269"/>
      <c r="BK53" s="269"/>
      <c r="BL53" s="269"/>
      <c r="BM53" s="269"/>
      <c r="BN53" s="269"/>
      <c r="BO53" s="269"/>
      <c r="BP53" s="269"/>
      <c r="BQ53" s="269"/>
      <c r="BR53" s="269"/>
      <c r="BS53" s="269"/>
      <c r="BT53" s="269"/>
      <c r="BU53" s="269"/>
      <c r="BV53" s="269"/>
      <c r="BW53" s="269"/>
      <c r="BX53" s="269"/>
      <c r="BY53" s="269"/>
      <c r="BZ53" s="269"/>
      <c r="CA53" s="269"/>
      <c r="CB53" s="269"/>
      <c r="CC53" s="269"/>
      <c r="CD53" s="269"/>
      <c r="CE53" s="269"/>
      <c r="CF53" s="269"/>
      <c r="CG53" s="269"/>
      <c r="CH53" s="269"/>
      <c r="CI53" s="269"/>
      <c r="CJ53" s="269"/>
      <c r="CK53" s="269"/>
      <c r="CL53" s="269"/>
      <c r="CM53" s="269"/>
      <c r="CN53" s="269"/>
      <c r="CO53" s="269"/>
      <c r="CP53" s="269"/>
      <c r="CQ53" s="269"/>
      <c r="CR53" s="269"/>
      <c r="CS53" s="269"/>
      <c r="CT53" s="269"/>
      <c r="CU53" s="269"/>
      <c r="CV53" s="269"/>
      <c r="CW53" s="269"/>
      <c r="CX53" s="269"/>
      <c r="CY53" s="269"/>
      <c r="CZ53" s="269"/>
      <c r="DA53" s="269"/>
      <c r="DB53" s="269"/>
      <c r="DC53" s="269"/>
      <c r="DD53" s="269"/>
      <c r="DE53" s="269"/>
      <c r="DF53" s="269"/>
      <c r="DG53" s="269"/>
      <c r="DH53" s="269"/>
      <c r="DI53" s="269"/>
      <c r="DJ53" s="269"/>
      <c r="DK53" s="269"/>
      <c r="DL53" s="269"/>
      <c r="DM53" s="269"/>
    </row>
    <row r="54" spans="2:117">
      <c r="B54" s="657" t="s">
        <v>238</v>
      </c>
      <c r="C54" s="272"/>
      <c r="D54" s="272"/>
      <c r="E54" s="269"/>
      <c r="F54" s="269"/>
      <c r="G54" s="272"/>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69"/>
      <c r="BR54" s="269"/>
      <c r="BS54" s="269"/>
      <c r="BT54" s="269"/>
      <c r="BU54" s="269"/>
      <c r="BV54" s="269"/>
      <c r="BW54" s="269"/>
      <c r="BX54" s="269"/>
      <c r="BY54" s="269"/>
      <c r="BZ54" s="269"/>
      <c r="CA54" s="269"/>
      <c r="CB54" s="269"/>
      <c r="CC54" s="269"/>
      <c r="CD54" s="269"/>
      <c r="CE54" s="269"/>
      <c r="CF54" s="269"/>
      <c r="CG54" s="269"/>
      <c r="CH54" s="269"/>
      <c r="CI54" s="269"/>
      <c r="CJ54" s="269"/>
      <c r="CK54" s="269"/>
      <c r="CL54" s="269"/>
      <c r="CM54" s="269"/>
      <c r="CN54" s="269"/>
      <c r="CO54" s="269"/>
      <c r="CP54" s="269"/>
      <c r="CQ54" s="269"/>
      <c r="CR54" s="269"/>
      <c r="CS54" s="269"/>
      <c r="CT54" s="269"/>
      <c r="CU54" s="269"/>
      <c r="CV54" s="269"/>
      <c r="CW54" s="269"/>
      <c r="CX54" s="269"/>
      <c r="CY54" s="269"/>
      <c r="CZ54" s="269"/>
      <c r="DA54" s="269"/>
      <c r="DB54" s="269"/>
      <c r="DC54" s="269"/>
      <c r="DD54" s="269"/>
      <c r="DE54" s="269"/>
      <c r="DF54" s="269"/>
      <c r="DG54" s="269"/>
      <c r="DH54" s="269"/>
      <c r="DI54" s="269"/>
      <c r="DJ54" s="269"/>
      <c r="DK54" s="269"/>
      <c r="DL54" s="269"/>
      <c r="DM54" s="269"/>
    </row>
    <row r="55" spans="2:117">
      <c r="B55" s="658"/>
      <c r="C55" s="272"/>
      <c r="D55" s="272"/>
      <c r="E55" s="269"/>
      <c r="F55" s="269"/>
      <c r="G55" s="272"/>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c r="AY55" s="269"/>
      <c r="AZ55" s="269"/>
      <c r="BA55" s="269"/>
      <c r="BB55" s="269"/>
      <c r="BC55" s="269"/>
      <c r="BD55" s="269"/>
      <c r="BE55" s="269"/>
      <c r="BF55" s="269"/>
      <c r="BG55" s="269"/>
      <c r="BH55" s="269"/>
      <c r="BI55" s="269"/>
      <c r="BJ55" s="269"/>
      <c r="BK55" s="269"/>
      <c r="BL55" s="269"/>
      <c r="BM55" s="269"/>
      <c r="BN55" s="269"/>
      <c r="BO55" s="269"/>
      <c r="BP55" s="269"/>
      <c r="BQ55" s="269"/>
      <c r="BR55" s="269"/>
      <c r="BS55" s="269"/>
      <c r="BT55" s="269"/>
      <c r="BU55" s="269"/>
      <c r="BV55" s="269"/>
      <c r="BW55" s="269"/>
      <c r="BX55" s="269"/>
      <c r="BY55" s="269"/>
      <c r="BZ55" s="269"/>
      <c r="CA55" s="269"/>
      <c r="CB55" s="269"/>
      <c r="CC55" s="269"/>
      <c r="CD55" s="269"/>
      <c r="CE55" s="269"/>
      <c r="CF55" s="269"/>
      <c r="CG55" s="269"/>
      <c r="CH55" s="269"/>
      <c r="CI55" s="269"/>
      <c r="CJ55" s="269"/>
      <c r="CK55" s="269"/>
      <c r="CL55" s="269"/>
      <c r="CM55" s="269"/>
      <c r="CN55" s="269"/>
      <c r="CO55" s="269"/>
      <c r="CP55" s="269"/>
      <c r="CQ55" s="269"/>
      <c r="CR55" s="269"/>
      <c r="CS55" s="269"/>
      <c r="CT55" s="269"/>
      <c r="CU55" s="269"/>
      <c r="CV55" s="269"/>
      <c r="CW55" s="269"/>
      <c r="CX55" s="269"/>
      <c r="CY55" s="269"/>
      <c r="CZ55" s="269"/>
      <c r="DA55" s="269"/>
      <c r="DB55" s="269"/>
      <c r="DC55" s="269"/>
      <c r="DD55" s="269"/>
      <c r="DE55" s="269"/>
      <c r="DF55" s="269"/>
      <c r="DG55" s="269"/>
      <c r="DH55" s="269"/>
      <c r="DI55" s="269"/>
      <c r="DJ55" s="269"/>
      <c r="DK55" s="269"/>
      <c r="DL55" s="269"/>
      <c r="DM55" s="269"/>
    </row>
    <row r="56" spans="2:117">
      <c r="B56" s="657" t="s">
        <v>239</v>
      </c>
      <c r="C56" s="272"/>
      <c r="D56" s="272"/>
      <c r="E56" s="269"/>
      <c r="F56" s="269"/>
      <c r="G56" s="272"/>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c r="AY56" s="269"/>
      <c r="AZ56" s="269"/>
      <c r="BA56" s="269"/>
      <c r="BB56" s="269"/>
      <c r="BC56" s="269"/>
      <c r="BD56" s="269"/>
      <c r="BE56" s="269"/>
      <c r="BF56" s="269"/>
      <c r="BG56" s="269"/>
      <c r="BH56" s="269"/>
      <c r="BI56" s="269"/>
      <c r="BJ56" s="269"/>
      <c r="BK56" s="269"/>
      <c r="BL56" s="269"/>
      <c r="BM56" s="269"/>
      <c r="BN56" s="269"/>
      <c r="BO56" s="269"/>
      <c r="BP56" s="269"/>
      <c r="BQ56" s="269"/>
      <c r="BR56" s="269"/>
      <c r="BS56" s="269"/>
      <c r="BT56" s="269"/>
      <c r="BU56" s="269"/>
      <c r="BV56" s="269"/>
      <c r="BW56" s="269"/>
      <c r="BX56" s="269"/>
      <c r="BY56" s="269"/>
      <c r="BZ56" s="269"/>
      <c r="CA56" s="269"/>
      <c r="CB56" s="269"/>
      <c r="CC56" s="269"/>
      <c r="CD56" s="269"/>
      <c r="CE56" s="269"/>
      <c r="CF56" s="269"/>
      <c r="CG56" s="269"/>
      <c r="CH56" s="269"/>
      <c r="CI56" s="269"/>
      <c r="CJ56" s="269"/>
      <c r="CK56" s="269"/>
      <c r="CL56" s="269"/>
      <c r="CM56" s="269"/>
      <c r="CN56" s="269"/>
      <c r="CO56" s="269"/>
      <c r="CP56" s="269"/>
      <c r="CQ56" s="269"/>
      <c r="CR56" s="269"/>
      <c r="CS56" s="269"/>
      <c r="CT56" s="269"/>
      <c r="CU56" s="269"/>
      <c r="CV56" s="269"/>
      <c r="CW56" s="269"/>
      <c r="CX56" s="269"/>
      <c r="CY56" s="269"/>
      <c r="CZ56" s="269"/>
      <c r="DA56" s="269"/>
      <c r="DB56" s="269"/>
      <c r="DC56" s="269"/>
      <c r="DD56" s="269"/>
      <c r="DE56" s="269"/>
      <c r="DF56" s="269"/>
      <c r="DG56" s="269"/>
      <c r="DH56" s="269"/>
      <c r="DI56" s="269"/>
      <c r="DJ56" s="269"/>
      <c r="DK56" s="269"/>
      <c r="DL56" s="269"/>
      <c r="DM56" s="269"/>
    </row>
    <row r="57" spans="2:117">
      <c r="B57" s="658"/>
      <c r="C57" s="272"/>
      <c r="D57" s="272"/>
      <c r="E57" s="269"/>
      <c r="F57" s="269"/>
      <c r="G57" s="272"/>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269"/>
      <c r="BA57" s="269"/>
      <c r="BB57" s="269"/>
      <c r="BC57" s="269"/>
      <c r="BD57" s="269"/>
      <c r="BE57" s="269"/>
      <c r="BF57" s="269"/>
      <c r="BG57" s="269"/>
      <c r="BH57" s="269"/>
      <c r="BI57" s="269"/>
      <c r="BJ57" s="269"/>
      <c r="BK57" s="269"/>
      <c r="BL57" s="269"/>
      <c r="BM57" s="269"/>
      <c r="BN57" s="269"/>
      <c r="BO57" s="269"/>
      <c r="BP57" s="269"/>
      <c r="BQ57" s="269"/>
      <c r="BR57" s="269"/>
      <c r="BS57" s="269"/>
      <c r="BT57" s="269"/>
      <c r="BU57" s="269"/>
      <c r="BV57" s="269"/>
      <c r="BW57" s="269"/>
      <c r="BX57" s="269"/>
      <c r="BY57" s="269"/>
      <c r="BZ57" s="269"/>
      <c r="CA57" s="269"/>
      <c r="CB57" s="269"/>
      <c r="CC57" s="269"/>
      <c r="CD57" s="269"/>
      <c r="CE57" s="269"/>
      <c r="CF57" s="269"/>
      <c r="CG57" s="269"/>
      <c r="CH57" s="269"/>
      <c r="CI57" s="269"/>
      <c r="CJ57" s="269"/>
      <c r="CK57" s="269"/>
      <c r="CL57" s="269"/>
      <c r="CM57" s="269"/>
      <c r="CN57" s="269"/>
      <c r="CO57" s="269"/>
      <c r="CP57" s="269"/>
      <c r="CQ57" s="269"/>
      <c r="CR57" s="269"/>
      <c r="CS57" s="269"/>
      <c r="CT57" s="269"/>
      <c r="CU57" s="269"/>
      <c r="CV57" s="269"/>
      <c r="CW57" s="269"/>
      <c r="CX57" s="269"/>
      <c r="CY57" s="269"/>
      <c r="CZ57" s="269"/>
      <c r="DA57" s="269"/>
      <c r="DB57" s="269"/>
      <c r="DC57" s="269"/>
      <c r="DD57" s="269"/>
      <c r="DE57" s="269"/>
      <c r="DF57" s="269"/>
      <c r="DG57" s="269"/>
      <c r="DH57" s="269"/>
      <c r="DI57" s="269"/>
      <c r="DJ57" s="269"/>
      <c r="DK57" s="269"/>
      <c r="DL57" s="269"/>
      <c r="DM57" s="269"/>
    </row>
    <row r="58" spans="2:117">
      <c r="B58" s="667" t="s">
        <v>388</v>
      </c>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8"/>
      <c r="BB58" s="268"/>
      <c r="BC58" s="268"/>
      <c r="BD58" s="268"/>
      <c r="BE58" s="268"/>
      <c r="BF58" s="268"/>
      <c r="BG58" s="268"/>
      <c r="BH58" s="268"/>
      <c r="BI58" s="268"/>
      <c r="BJ58" s="268"/>
      <c r="BK58" s="268"/>
      <c r="BL58" s="268"/>
      <c r="BM58" s="268"/>
      <c r="BN58" s="268"/>
      <c r="BO58" s="268"/>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68"/>
      <c r="CP58" s="268"/>
      <c r="CQ58" s="268"/>
      <c r="CR58" s="268"/>
      <c r="CS58" s="268"/>
      <c r="CT58" s="268"/>
      <c r="CU58" s="268"/>
      <c r="CV58" s="268"/>
      <c r="CW58" s="268"/>
      <c r="CX58" s="268"/>
      <c r="CY58" s="268"/>
      <c r="CZ58" s="268"/>
      <c r="DA58" s="268"/>
      <c r="DB58" s="268"/>
      <c r="DC58" s="268"/>
      <c r="DD58" s="268"/>
      <c r="DE58" s="268"/>
      <c r="DF58" s="268"/>
      <c r="DG58" s="268"/>
      <c r="DH58" s="268"/>
      <c r="DI58" s="268"/>
      <c r="DJ58" s="268"/>
      <c r="DK58" s="268"/>
      <c r="DL58" s="268"/>
      <c r="DM58" s="268"/>
    </row>
    <row r="59" spans="2:117">
      <c r="B59" s="6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8"/>
      <c r="AJ59" s="268"/>
      <c r="AK59" s="268"/>
      <c r="AL59" s="268"/>
      <c r="AM59" s="268"/>
      <c r="AN59" s="268"/>
      <c r="AO59" s="268"/>
      <c r="AP59" s="268"/>
      <c r="AQ59" s="268"/>
      <c r="AR59" s="268"/>
      <c r="AS59" s="268"/>
      <c r="AT59" s="268"/>
      <c r="AU59" s="268"/>
      <c r="AV59" s="268"/>
      <c r="AW59" s="268"/>
      <c r="AX59" s="268"/>
      <c r="AY59" s="268"/>
      <c r="AZ59" s="268"/>
      <c r="BA59" s="268"/>
      <c r="BB59" s="268"/>
      <c r="BC59" s="268"/>
      <c r="BD59" s="268"/>
      <c r="BE59" s="268"/>
      <c r="BF59" s="268"/>
      <c r="BG59" s="268"/>
      <c r="BH59" s="268"/>
      <c r="BI59" s="268"/>
      <c r="BJ59" s="268"/>
      <c r="BK59" s="268"/>
      <c r="BL59" s="268"/>
      <c r="BM59" s="268"/>
      <c r="BN59" s="268"/>
      <c r="BO59" s="268"/>
      <c r="BP59" s="268"/>
      <c r="BQ59" s="268"/>
      <c r="BR59" s="268"/>
      <c r="BS59" s="268"/>
      <c r="BT59" s="268"/>
      <c r="BU59" s="268"/>
      <c r="BV59" s="268"/>
      <c r="BW59" s="268"/>
      <c r="BX59" s="268"/>
      <c r="BY59" s="268"/>
      <c r="BZ59" s="268"/>
      <c r="CA59" s="268"/>
      <c r="CB59" s="268"/>
      <c r="CC59" s="268"/>
      <c r="CD59" s="268"/>
      <c r="CE59" s="268"/>
      <c r="CF59" s="268"/>
      <c r="CG59" s="268"/>
      <c r="CH59" s="268"/>
      <c r="CI59" s="268"/>
      <c r="CJ59" s="268"/>
      <c r="CK59" s="268"/>
      <c r="CL59" s="268"/>
      <c r="CM59" s="268"/>
      <c r="CN59" s="268"/>
      <c r="CO59" s="268"/>
      <c r="CP59" s="268"/>
      <c r="CQ59" s="268"/>
      <c r="CR59" s="268"/>
      <c r="CS59" s="268"/>
      <c r="CT59" s="268"/>
      <c r="CU59" s="268"/>
      <c r="CV59" s="268"/>
      <c r="CW59" s="268"/>
      <c r="CX59" s="268"/>
      <c r="CY59" s="268"/>
      <c r="CZ59" s="268"/>
      <c r="DA59" s="268"/>
      <c r="DB59" s="268"/>
      <c r="DC59" s="268"/>
      <c r="DD59" s="268"/>
      <c r="DE59" s="268"/>
      <c r="DF59" s="268"/>
      <c r="DG59" s="268"/>
      <c r="DH59" s="268"/>
      <c r="DI59" s="268"/>
      <c r="DJ59" s="268"/>
      <c r="DK59" s="268"/>
      <c r="DL59" s="268"/>
      <c r="DM59" s="268"/>
    </row>
    <row r="60" spans="2:117">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row>
    <row r="61" spans="2:117" ht="16.5">
      <c r="B61" s="147" t="s">
        <v>240</v>
      </c>
      <c r="C61" s="151"/>
      <c r="D61" s="151"/>
      <c r="E61" s="273"/>
      <c r="F61" s="150"/>
      <c r="G61" s="151"/>
      <c r="H61" s="151"/>
      <c r="I61" s="151"/>
      <c r="J61" s="151"/>
      <c r="K61" s="151"/>
      <c r="L61" s="151"/>
      <c r="M61" s="151"/>
      <c r="N61" s="151"/>
      <c r="O61" s="151"/>
      <c r="P61" s="151"/>
      <c r="Q61" s="151"/>
      <c r="R61" s="151"/>
      <c r="S61" s="151"/>
      <c r="T61" s="151"/>
      <c r="U61" s="151"/>
      <c r="V61" s="151"/>
      <c r="W61" s="151"/>
      <c r="X61" s="151"/>
      <c r="Y61" s="15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row>
    <row r="62" spans="2:117">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row>
    <row r="63" spans="2:117">
      <c r="B63" s="304" t="s">
        <v>857</v>
      </c>
      <c r="C63" s="238"/>
      <c r="D63" s="238"/>
      <c r="E63" s="238"/>
      <c r="F63" s="238"/>
      <c r="G63" s="238"/>
      <c r="H63" s="150"/>
      <c r="I63" s="150"/>
      <c r="J63" s="150"/>
      <c r="K63" s="150"/>
      <c r="L63" s="150"/>
      <c r="M63" s="150"/>
      <c r="N63" s="150"/>
      <c r="O63" s="150"/>
      <c r="P63" s="150"/>
      <c r="Q63" s="150"/>
      <c r="R63" s="150"/>
      <c r="S63" s="150"/>
      <c r="T63" s="150"/>
      <c r="U63" s="150"/>
      <c r="V63" s="150"/>
      <c r="W63" s="150"/>
      <c r="X63" s="150"/>
      <c r="Y63" s="150"/>
      <c r="Z63" s="150"/>
      <c r="AA63" s="150"/>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row>
    <row r="64" spans="2:117">
      <c r="B64" s="665" t="s">
        <v>482</v>
      </c>
      <c r="C64" s="666"/>
      <c r="D64" s="666"/>
      <c r="E64" s="666"/>
      <c r="F64" s="666"/>
      <c r="G64" s="666"/>
      <c r="H64" s="666"/>
      <c r="I64" s="666"/>
      <c r="J64" s="666"/>
      <c r="K64" s="666"/>
      <c r="L64" s="666"/>
      <c r="M64" s="666"/>
      <c r="N64" s="666"/>
      <c r="O64" s="666"/>
      <c r="P64" s="666"/>
      <c r="Q64" s="666"/>
      <c r="R64" s="666"/>
      <c r="S64" s="666"/>
      <c r="T64" s="666"/>
      <c r="U64" s="666"/>
      <c r="V64" s="666"/>
      <c r="W64" s="666"/>
      <c r="X64" s="666"/>
      <c r="Y64" s="666"/>
      <c r="Z64" s="666"/>
      <c r="AA64" s="666"/>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row>
    <row r="65" spans="2:117">
      <c r="B65" s="259" t="s">
        <v>483</v>
      </c>
      <c r="C65" s="259"/>
      <c r="D65" s="238"/>
      <c r="E65" s="232"/>
      <c r="F65" s="232"/>
      <c r="G65" s="232"/>
      <c r="H65" s="232"/>
      <c r="I65" s="232"/>
      <c r="J65" s="232"/>
      <c r="K65" s="258"/>
      <c r="L65" s="258"/>
      <c r="M65" s="258"/>
      <c r="N65" s="258"/>
      <c r="O65" s="258"/>
      <c r="P65" s="258"/>
      <c r="Q65" s="260" t="s">
        <v>478</v>
      </c>
      <c r="R65" s="260"/>
      <c r="S65" s="258"/>
      <c r="T65" s="258"/>
      <c r="U65" s="258"/>
      <c r="V65" s="258"/>
      <c r="W65" s="258"/>
      <c r="X65" s="258"/>
      <c r="Y65" s="258"/>
      <c r="Z65" s="258"/>
      <c r="AA65" s="258"/>
    </row>
    <row r="66" spans="2:117" ht="27">
      <c r="B66" s="239" t="s">
        <v>391</v>
      </c>
      <c r="C66" s="240" t="s">
        <v>858</v>
      </c>
      <c r="D66" s="240">
        <v>1</v>
      </c>
      <c r="E66" s="240">
        <v>2</v>
      </c>
      <c r="F66" s="240">
        <v>3</v>
      </c>
      <c r="G66" s="240">
        <v>4</v>
      </c>
      <c r="H66" s="240">
        <v>5</v>
      </c>
      <c r="I66" s="240">
        <v>6</v>
      </c>
      <c r="J66" s="240">
        <v>7</v>
      </c>
      <c r="K66" s="240">
        <v>8</v>
      </c>
      <c r="L66" s="240">
        <v>9</v>
      </c>
      <c r="M66" s="240">
        <v>10</v>
      </c>
      <c r="N66" s="240">
        <v>12</v>
      </c>
      <c r="O66" s="240">
        <v>15</v>
      </c>
      <c r="P66" s="240">
        <v>20</v>
      </c>
      <c r="Q66" s="240">
        <v>30</v>
      </c>
      <c r="R66" s="261"/>
    </row>
    <row r="67" spans="2:117">
      <c r="B67" s="656" t="s">
        <v>392</v>
      </c>
      <c r="C67" s="274"/>
      <c r="D67" s="274"/>
      <c r="E67" s="274"/>
      <c r="F67" s="274"/>
      <c r="G67" s="274"/>
      <c r="H67" s="274"/>
      <c r="I67" s="274"/>
      <c r="J67" s="275"/>
      <c r="K67" s="275"/>
      <c r="L67" s="275"/>
      <c r="M67" s="275"/>
      <c r="N67" s="262"/>
      <c r="O67" s="262"/>
      <c r="P67" s="262"/>
      <c r="Q67" s="262"/>
      <c r="R67" s="26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row>
    <row r="68" spans="2:117">
      <c r="B68" s="656"/>
      <c r="C68" s="274"/>
      <c r="D68" s="274"/>
      <c r="E68" s="274"/>
      <c r="F68" s="274"/>
      <c r="G68" s="274"/>
      <c r="H68" s="274"/>
      <c r="I68" s="274"/>
      <c r="J68" s="275"/>
      <c r="K68" s="275"/>
      <c r="L68" s="275"/>
      <c r="M68" s="275"/>
      <c r="N68" s="262"/>
      <c r="O68" s="262"/>
      <c r="P68" s="262"/>
      <c r="Q68" s="262"/>
      <c r="R68" s="26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row>
    <row r="69" spans="2:117">
      <c r="B69" s="656" t="s">
        <v>393</v>
      </c>
      <c r="C69" s="274"/>
      <c r="D69" s="274"/>
      <c r="E69" s="274"/>
      <c r="F69" s="274"/>
      <c r="G69" s="274"/>
      <c r="H69" s="274"/>
      <c r="I69" s="274"/>
      <c r="J69" s="275"/>
      <c r="K69" s="275"/>
      <c r="L69" s="275"/>
      <c r="M69" s="275"/>
      <c r="N69" s="262"/>
      <c r="O69" s="275"/>
      <c r="P69" s="275"/>
      <c r="Q69" s="275"/>
      <c r="R69" s="26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row>
    <row r="70" spans="2:117">
      <c r="B70" s="656"/>
      <c r="C70" s="274"/>
      <c r="D70" s="274"/>
      <c r="E70" s="274"/>
      <c r="F70" s="274"/>
      <c r="G70" s="274"/>
      <c r="H70" s="274"/>
      <c r="I70" s="274"/>
      <c r="J70" s="275"/>
      <c r="K70" s="275"/>
      <c r="L70" s="275"/>
      <c r="M70" s="275"/>
      <c r="N70" s="262"/>
      <c r="O70" s="275"/>
      <c r="P70" s="275"/>
      <c r="Q70" s="275"/>
      <c r="R70" s="26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row>
    <row r="71" spans="2:117">
      <c r="B71" s="656" t="s">
        <v>394</v>
      </c>
      <c r="C71" s="276"/>
      <c r="D71" s="276"/>
      <c r="E71" s="276"/>
      <c r="F71" s="276"/>
      <c r="G71" s="276"/>
      <c r="H71" s="276"/>
      <c r="I71" s="276"/>
      <c r="J71" s="275"/>
      <c r="K71" s="275"/>
      <c r="L71" s="275"/>
      <c r="M71" s="275"/>
      <c r="N71" s="262"/>
      <c r="O71" s="275"/>
      <c r="P71" s="275"/>
      <c r="Q71" s="275"/>
      <c r="R71" s="26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row>
    <row r="72" spans="2:117">
      <c r="B72" s="656"/>
      <c r="C72" s="276"/>
      <c r="D72" s="276"/>
      <c r="E72" s="276"/>
      <c r="F72" s="276"/>
      <c r="G72" s="276"/>
      <c r="H72" s="276"/>
      <c r="I72" s="276"/>
      <c r="J72" s="275"/>
      <c r="K72" s="275"/>
      <c r="L72" s="275"/>
      <c r="M72" s="275"/>
      <c r="N72" s="262"/>
      <c r="O72" s="275"/>
      <c r="P72" s="275"/>
      <c r="Q72" s="275"/>
      <c r="R72" s="26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row>
    <row r="73" spans="2:117">
      <c r="B73" s="673" t="s">
        <v>395</v>
      </c>
      <c r="C73" s="275"/>
      <c r="D73" s="275"/>
      <c r="E73" s="275"/>
      <c r="F73" s="275"/>
      <c r="G73" s="275"/>
      <c r="H73" s="275"/>
      <c r="I73" s="275"/>
      <c r="J73" s="275"/>
      <c r="K73" s="275"/>
      <c r="L73" s="275"/>
      <c r="M73" s="275"/>
      <c r="N73" s="275"/>
      <c r="O73" s="275"/>
      <c r="P73" s="275"/>
      <c r="Q73" s="262"/>
      <c r="R73" s="26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row>
    <row r="74" spans="2:117">
      <c r="B74" s="673"/>
      <c r="C74" s="275"/>
      <c r="D74" s="275"/>
      <c r="E74" s="275"/>
      <c r="F74" s="275"/>
      <c r="G74" s="275"/>
      <c r="H74" s="275"/>
      <c r="I74" s="275"/>
      <c r="J74" s="275"/>
      <c r="K74" s="275"/>
      <c r="L74" s="275"/>
      <c r="M74" s="275"/>
      <c r="N74" s="275"/>
      <c r="O74" s="275"/>
      <c r="P74" s="275"/>
      <c r="Q74" s="262"/>
      <c r="R74" s="26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row>
    <row r="75" spans="2:117">
      <c r="B75" s="656" t="s">
        <v>396</v>
      </c>
      <c r="C75" s="274"/>
      <c r="D75" s="274"/>
      <c r="E75" s="274"/>
      <c r="F75" s="274"/>
      <c r="G75" s="274"/>
      <c r="H75" s="274"/>
      <c r="I75" s="274"/>
      <c r="J75" s="275"/>
      <c r="K75" s="275"/>
      <c r="L75" s="275"/>
      <c r="M75" s="275"/>
      <c r="N75" s="262"/>
      <c r="O75" s="262"/>
      <c r="P75" s="262"/>
      <c r="Q75" s="262"/>
      <c r="R75" s="26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row>
    <row r="76" spans="2:117">
      <c r="B76" s="656"/>
      <c r="C76" s="274"/>
      <c r="D76" s="274"/>
      <c r="E76" s="274"/>
      <c r="F76" s="274"/>
      <c r="G76" s="274"/>
      <c r="H76" s="274"/>
      <c r="I76" s="274"/>
      <c r="J76" s="275"/>
      <c r="K76" s="275"/>
      <c r="L76" s="275"/>
      <c r="M76" s="275"/>
      <c r="N76" s="262"/>
      <c r="O76" s="262"/>
      <c r="P76" s="262"/>
      <c r="Q76" s="262"/>
      <c r="R76" s="26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row>
    <row r="77" spans="2:117">
      <c r="B77" s="674" t="s">
        <v>388</v>
      </c>
      <c r="C77" s="277"/>
      <c r="D77" s="277"/>
      <c r="E77" s="277"/>
      <c r="F77" s="277"/>
      <c r="G77" s="277"/>
      <c r="H77" s="277"/>
      <c r="I77" s="277"/>
      <c r="J77" s="278"/>
      <c r="K77" s="278"/>
      <c r="L77" s="278"/>
      <c r="M77" s="278"/>
      <c r="N77" s="264"/>
      <c r="O77" s="278"/>
      <c r="P77" s="278"/>
      <c r="Q77" s="278"/>
      <c r="R77" s="26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row>
    <row r="78" spans="2:117">
      <c r="B78" s="674"/>
      <c r="C78" s="277"/>
      <c r="D78" s="277"/>
      <c r="E78" s="277"/>
      <c r="F78" s="277"/>
      <c r="G78" s="277"/>
      <c r="H78" s="277"/>
      <c r="I78" s="277"/>
      <c r="J78" s="278"/>
      <c r="K78" s="278"/>
      <c r="L78" s="278"/>
      <c r="M78" s="278"/>
      <c r="N78" s="264"/>
      <c r="O78" s="278"/>
      <c r="P78" s="278"/>
      <c r="Q78" s="278"/>
      <c r="R78" s="26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row>
    <row r="79" spans="2:117">
      <c r="B79" s="259" t="s">
        <v>484</v>
      </c>
      <c r="C79" s="265"/>
      <c r="D79" s="6"/>
      <c r="E79" s="266"/>
      <c r="F79" s="266"/>
      <c r="G79" s="266"/>
      <c r="H79" s="266"/>
      <c r="I79" s="266"/>
      <c r="J79" s="266"/>
      <c r="K79" s="261"/>
      <c r="L79" s="261"/>
      <c r="M79" s="261"/>
      <c r="N79" s="261"/>
      <c r="O79" s="261"/>
      <c r="P79" s="261"/>
      <c r="Q79" s="267"/>
      <c r="R79" s="267" t="s">
        <v>479</v>
      </c>
    </row>
    <row r="80" spans="2:117" ht="27">
      <c r="B80" s="239" t="s">
        <v>402</v>
      </c>
      <c r="C80" s="240" t="s">
        <v>858</v>
      </c>
      <c r="D80" s="240">
        <v>1</v>
      </c>
      <c r="E80" s="240">
        <v>2</v>
      </c>
      <c r="F80" s="240">
        <v>3</v>
      </c>
      <c r="G80" s="240">
        <v>4</v>
      </c>
      <c r="H80" s="240">
        <v>5</v>
      </c>
      <c r="I80" s="240">
        <v>6</v>
      </c>
      <c r="J80" s="240">
        <v>7</v>
      </c>
      <c r="K80" s="240">
        <v>8</v>
      </c>
      <c r="L80" s="240">
        <v>9</v>
      </c>
      <c r="M80" s="240">
        <v>10</v>
      </c>
      <c r="N80" s="240">
        <v>12</v>
      </c>
      <c r="O80" s="240">
        <v>15</v>
      </c>
      <c r="P80" s="240">
        <v>20</v>
      </c>
      <c r="Q80" s="240">
        <v>30</v>
      </c>
      <c r="R80" s="240" t="s">
        <v>241</v>
      </c>
    </row>
    <row r="81" spans="2:117">
      <c r="B81" s="669" t="s">
        <v>397</v>
      </c>
      <c r="C81" s="274"/>
      <c r="D81" s="274"/>
      <c r="E81" s="274"/>
      <c r="F81" s="274"/>
      <c r="G81" s="274"/>
      <c r="H81" s="274"/>
      <c r="I81" s="274"/>
      <c r="J81" s="275"/>
      <c r="K81" s="275"/>
      <c r="L81" s="275"/>
      <c r="M81" s="275"/>
      <c r="N81" s="262"/>
      <c r="O81" s="262"/>
      <c r="P81" s="262"/>
      <c r="Q81" s="262"/>
      <c r="R81" s="275"/>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row>
    <row r="82" spans="2:117">
      <c r="B82" s="670"/>
      <c r="C82" s="274"/>
      <c r="D82" s="274"/>
      <c r="E82" s="274"/>
      <c r="F82" s="274"/>
      <c r="G82" s="274"/>
      <c r="H82" s="274"/>
      <c r="I82" s="274"/>
      <c r="J82" s="275"/>
      <c r="K82" s="275"/>
      <c r="L82" s="275"/>
      <c r="M82" s="275"/>
      <c r="N82" s="262"/>
      <c r="O82" s="262"/>
      <c r="P82" s="262"/>
      <c r="Q82" s="262"/>
      <c r="R82" s="275"/>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row>
    <row r="83" spans="2:117">
      <c r="B83" s="669" t="s">
        <v>398</v>
      </c>
      <c r="C83" s="274"/>
      <c r="D83" s="274"/>
      <c r="E83" s="274"/>
      <c r="F83" s="274"/>
      <c r="G83" s="274"/>
      <c r="H83" s="274"/>
      <c r="I83" s="274"/>
      <c r="J83" s="275"/>
      <c r="K83" s="275"/>
      <c r="L83" s="275"/>
      <c r="M83" s="275"/>
      <c r="N83" s="262"/>
      <c r="O83" s="275"/>
      <c r="P83" s="275"/>
      <c r="Q83" s="275"/>
      <c r="R83" s="275"/>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row>
    <row r="84" spans="2:117">
      <c r="B84" s="670"/>
      <c r="C84" s="274"/>
      <c r="D84" s="274"/>
      <c r="E84" s="274"/>
      <c r="F84" s="274"/>
      <c r="G84" s="274"/>
      <c r="H84" s="274"/>
      <c r="I84" s="274"/>
      <c r="J84" s="275"/>
      <c r="K84" s="275"/>
      <c r="L84" s="275"/>
      <c r="M84" s="275"/>
      <c r="N84" s="262"/>
      <c r="O84" s="275"/>
      <c r="P84" s="275"/>
      <c r="Q84" s="275"/>
      <c r="R84" s="275"/>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c r="DL84" s="73"/>
      <c r="DM84" s="73"/>
    </row>
    <row r="85" spans="2:117">
      <c r="B85" s="669" t="s">
        <v>399</v>
      </c>
      <c r="C85" s="276"/>
      <c r="D85" s="276"/>
      <c r="E85" s="276"/>
      <c r="F85" s="276"/>
      <c r="G85" s="276"/>
      <c r="H85" s="276"/>
      <c r="I85" s="276"/>
      <c r="J85" s="275"/>
      <c r="K85" s="275"/>
      <c r="L85" s="275"/>
      <c r="M85" s="275"/>
      <c r="N85" s="262"/>
      <c r="O85" s="275"/>
      <c r="P85" s="275"/>
      <c r="Q85" s="275"/>
      <c r="R85" s="275"/>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c r="DL85" s="73"/>
      <c r="DM85" s="73"/>
    </row>
    <row r="86" spans="2:117">
      <c r="B86" s="670"/>
      <c r="C86" s="276"/>
      <c r="D86" s="276"/>
      <c r="E86" s="276"/>
      <c r="F86" s="276"/>
      <c r="G86" s="276"/>
      <c r="H86" s="276"/>
      <c r="I86" s="276"/>
      <c r="J86" s="275"/>
      <c r="K86" s="275"/>
      <c r="L86" s="275"/>
      <c r="M86" s="275"/>
      <c r="N86" s="262"/>
      <c r="O86" s="275"/>
      <c r="P86" s="275"/>
      <c r="Q86" s="275"/>
      <c r="R86" s="275"/>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c r="DM86" s="73"/>
    </row>
    <row r="87" spans="2:117">
      <c r="B87" s="671" t="s">
        <v>400</v>
      </c>
      <c r="C87" s="275"/>
      <c r="D87" s="275"/>
      <c r="E87" s="275"/>
      <c r="F87" s="275"/>
      <c r="G87" s="275"/>
      <c r="H87" s="275"/>
      <c r="I87" s="275"/>
      <c r="J87" s="275"/>
      <c r="K87" s="275"/>
      <c r="L87" s="275"/>
      <c r="M87" s="275"/>
      <c r="N87" s="275"/>
      <c r="O87" s="275"/>
      <c r="P87" s="275"/>
      <c r="Q87" s="262"/>
      <c r="R87" s="275"/>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row>
    <row r="88" spans="2:117">
      <c r="B88" s="672"/>
      <c r="C88" s="275"/>
      <c r="D88" s="275"/>
      <c r="E88" s="275"/>
      <c r="F88" s="275"/>
      <c r="G88" s="275"/>
      <c r="H88" s="275"/>
      <c r="I88" s="275"/>
      <c r="J88" s="275"/>
      <c r="K88" s="275"/>
      <c r="L88" s="275"/>
      <c r="M88" s="275"/>
      <c r="N88" s="275"/>
      <c r="O88" s="275"/>
      <c r="P88" s="275"/>
      <c r="Q88" s="262"/>
      <c r="R88" s="275"/>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row>
    <row r="89" spans="2:117">
      <c r="B89" s="669" t="s">
        <v>401</v>
      </c>
      <c r="C89" s="274"/>
      <c r="D89" s="274"/>
      <c r="E89" s="274"/>
      <c r="F89" s="274"/>
      <c r="G89" s="274"/>
      <c r="H89" s="274"/>
      <c r="I89" s="274"/>
      <c r="J89" s="275"/>
      <c r="K89" s="275"/>
      <c r="L89" s="275"/>
      <c r="M89" s="275"/>
      <c r="N89" s="262"/>
      <c r="O89" s="262"/>
      <c r="P89" s="262"/>
      <c r="Q89" s="262"/>
      <c r="R89" s="275"/>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c r="DL89" s="73"/>
      <c r="DM89" s="73"/>
    </row>
    <row r="90" spans="2:117">
      <c r="B90" s="670"/>
      <c r="C90" s="274"/>
      <c r="D90" s="274"/>
      <c r="E90" s="274"/>
      <c r="F90" s="274"/>
      <c r="G90" s="274"/>
      <c r="H90" s="274"/>
      <c r="I90" s="274"/>
      <c r="J90" s="275"/>
      <c r="K90" s="275"/>
      <c r="L90" s="275"/>
      <c r="M90" s="275"/>
      <c r="N90" s="262"/>
      <c r="O90" s="262"/>
      <c r="P90" s="262"/>
      <c r="Q90" s="262"/>
      <c r="R90" s="275"/>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c r="CT90" s="73"/>
      <c r="CU90" s="73"/>
      <c r="CV90" s="73"/>
      <c r="CW90" s="73"/>
      <c r="CX90" s="73"/>
      <c r="CY90" s="73"/>
      <c r="CZ90" s="73"/>
      <c r="DA90" s="73"/>
      <c r="DB90" s="73"/>
      <c r="DC90" s="73"/>
      <c r="DD90" s="73"/>
      <c r="DE90" s="73"/>
      <c r="DF90" s="73"/>
      <c r="DG90" s="73"/>
      <c r="DH90" s="73"/>
      <c r="DI90" s="73"/>
      <c r="DJ90" s="73"/>
      <c r="DK90" s="73"/>
      <c r="DL90" s="73"/>
      <c r="DM90" s="73"/>
    </row>
    <row r="91" spans="2:117">
      <c r="B91" s="623" t="s">
        <v>403</v>
      </c>
      <c r="C91" s="274"/>
      <c r="D91" s="274"/>
      <c r="E91" s="274"/>
      <c r="F91" s="274"/>
      <c r="G91" s="274"/>
      <c r="H91" s="274"/>
      <c r="I91" s="274"/>
      <c r="J91" s="274"/>
      <c r="K91" s="274"/>
      <c r="L91" s="274"/>
      <c r="M91" s="274"/>
      <c r="N91" s="262"/>
      <c r="O91" s="274"/>
      <c r="P91" s="274"/>
      <c r="Q91" s="274"/>
      <c r="R91" s="274"/>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row>
    <row r="92" spans="2:117">
      <c r="B92" s="624"/>
      <c r="C92" s="274"/>
      <c r="D92" s="274"/>
      <c r="E92" s="274"/>
      <c r="F92" s="274"/>
      <c r="G92" s="274"/>
      <c r="H92" s="274"/>
      <c r="I92" s="274"/>
      <c r="J92" s="274"/>
      <c r="K92" s="274"/>
      <c r="L92" s="274"/>
      <c r="M92" s="274"/>
      <c r="N92" s="262"/>
      <c r="O92" s="274"/>
      <c r="P92" s="274"/>
      <c r="Q92" s="274"/>
      <c r="R92" s="274"/>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c r="DE92" s="73"/>
      <c r="DF92" s="73"/>
      <c r="DG92" s="73"/>
      <c r="DH92" s="73"/>
      <c r="DI92" s="73"/>
      <c r="DJ92" s="73"/>
      <c r="DK92" s="73"/>
      <c r="DL92" s="73"/>
      <c r="DM92" s="73"/>
    </row>
    <row r="93" spans="2:117" ht="16.5">
      <c r="B93" s="241" t="s">
        <v>404</v>
      </c>
      <c r="C93" s="241"/>
      <c r="D93" s="241"/>
      <c r="E93" s="241"/>
      <c r="F93" s="241"/>
      <c r="G93" s="241"/>
      <c r="H93" s="241"/>
      <c r="I93" s="241"/>
      <c r="J93" s="241"/>
      <c r="K93" s="241"/>
      <c r="L93" s="241"/>
      <c r="M93" s="241"/>
      <c r="N93" s="241"/>
      <c r="O93" s="241"/>
      <c r="P93" s="241"/>
      <c r="Q93" s="241"/>
      <c r="R93" s="241"/>
    </row>
    <row r="94" spans="2:117">
      <c r="B94" s="6" t="s">
        <v>230</v>
      </c>
    </row>
    <row r="97" ht="16.5" customHeight="1"/>
    <row r="98" ht="15.75" customHeight="1"/>
    <row r="99" ht="15.75" customHeight="1"/>
    <row r="108" ht="15.75" customHeight="1"/>
    <row r="109" ht="15.75" customHeight="1"/>
  </sheetData>
  <mergeCells count="36">
    <mergeCell ref="B85:B86"/>
    <mergeCell ref="B87:B88"/>
    <mergeCell ref="B89:B90"/>
    <mergeCell ref="B69:B70"/>
    <mergeCell ref="B71:B72"/>
    <mergeCell ref="B73:B74"/>
    <mergeCell ref="B75:B76"/>
    <mergeCell ref="B81:B82"/>
    <mergeCell ref="B83:B84"/>
    <mergeCell ref="B77:B78"/>
    <mergeCell ref="B52:B53"/>
    <mergeCell ref="B54:B55"/>
    <mergeCell ref="B56:B57"/>
    <mergeCell ref="B64:AA64"/>
    <mergeCell ref="B58:B59"/>
    <mergeCell ref="B46:B47"/>
    <mergeCell ref="C46:G46"/>
    <mergeCell ref="H46:DM46"/>
    <mergeCell ref="B48:B49"/>
    <mergeCell ref="B50:B51"/>
    <mergeCell ref="B91:B92"/>
    <mergeCell ref="B4:E4"/>
    <mergeCell ref="B5:B31"/>
    <mergeCell ref="C11:C30"/>
    <mergeCell ref="D11:D20"/>
    <mergeCell ref="C31:E31"/>
    <mergeCell ref="C5:D10"/>
    <mergeCell ref="E7:E10"/>
    <mergeCell ref="E12:E17"/>
    <mergeCell ref="E22:E27"/>
    <mergeCell ref="E18:E20"/>
    <mergeCell ref="D21:D30"/>
    <mergeCell ref="E28:E30"/>
    <mergeCell ref="B67:B68"/>
    <mergeCell ref="B35:B36"/>
    <mergeCell ref="C35:AF35"/>
  </mergeCells>
  <phoneticPr fontId="24" type="noConversion"/>
  <pageMargins left="0.25" right="0.25" top="0.75" bottom="0.75" header="0.3" footer="0.3"/>
  <pageSetup paperSize="9" scale="31"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4"/>
  <sheetViews>
    <sheetView zoomScale="85" zoomScaleNormal="85" workbookViewId="0">
      <selection sqref="A1:AA24"/>
    </sheetView>
  </sheetViews>
  <sheetFormatPr defaultRowHeight="16.5"/>
  <cols>
    <col min="1" max="1" width="20.5" customWidth="1"/>
  </cols>
  <sheetData>
    <row r="1" spans="1:27" s="166" customFormat="1" ht="19.5">
      <c r="A1" s="539" t="s">
        <v>583</v>
      </c>
      <c r="B1" s="245" t="s">
        <v>861</v>
      </c>
      <c r="C1" s="164"/>
      <c r="D1" s="164"/>
      <c r="E1" s="164"/>
      <c r="F1" s="164"/>
    </row>
    <row r="3" spans="1:27" ht="17.25" thickBot="1">
      <c r="A3" s="329" t="s">
        <v>498</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row>
    <row r="4" spans="1:27" ht="17.25" thickBot="1">
      <c r="A4" s="677"/>
      <c r="B4" s="680" t="s">
        <v>262</v>
      </c>
      <c r="C4" s="681"/>
      <c r="D4" s="681"/>
      <c r="E4" s="681"/>
      <c r="F4" s="681"/>
      <c r="G4" s="681"/>
      <c r="H4" s="681"/>
      <c r="I4" s="681"/>
      <c r="J4" s="681"/>
      <c r="K4" s="681"/>
      <c r="L4" s="681"/>
      <c r="M4" s="681"/>
      <c r="N4" s="681"/>
      <c r="O4" s="681"/>
      <c r="P4" s="681"/>
      <c r="Q4" s="681"/>
      <c r="R4" s="681"/>
      <c r="S4" s="681"/>
      <c r="T4" s="681"/>
      <c r="U4" s="681"/>
      <c r="V4" s="681"/>
      <c r="W4" s="681"/>
      <c r="X4" s="681"/>
      <c r="Y4" s="681"/>
      <c r="Z4" s="681"/>
      <c r="AA4" s="682"/>
    </row>
    <row r="5" spans="1:27" ht="33">
      <c r="A5" s="678"/>
      <c r="B5" s="683" t="s">
        <v>263</v>
      </c>
      <c r="C5" s="684"/>
      <c r="D5" s="684"/>
      <c r="E5" s="684"/>
      <c r="F5" s="684"/>
      <c r="G5" s="684"/>
      <c r="H5" s="684"/>
      <c r="I5" s="684"/>
      <c r="J5" s="684"/>
      <c r="K5" s="684"/>
      <c r="L5" s="684"/>
      <c r="M5" s="685"/>
      <c r="N5" s="686" t="s">
        <v>264</v>
      </c>
      <c r="O5" s="687"/>
      <c r="P5" s="687"/>
      <c r="Q5" s="687"/>
      <c r="R5" s="687"/>
      <c r="S5" s="687"/>
      <c r="T5" s="687"/>
      <c r="U5" s="687"/>
      <c r="V5" s="687"/>
      <c r="W5" s="687"/>
      <c r="X5" s="687"/>
      <c r="Y5" s="688"/>
      <c r="Z5" s="154" t="s">
        <v>497</v>
      </c>
      <c r="AA5" s="689" t="s">
        <v>265</v>
      </c>
    </row>
    <row r="6" spans="1:27">
      <c r="A6" s="678"/>
      <c r="B6" s="692" t="s">
        <v>258</v>
      </c>
      <c r="C6" s="675"/>
      <c r="D6" s="675"/>
      <c r="E6" s="675"/>
      <c r="F6" s="675" t="s">
        <v>259</v>
      </c>
      <c r="G6" s="675"/>
      <c r="H6" s="675"/>
      <c r="I6" s="675"/>
      <c r="J6" s="675" t="s">
        <v>266</v>
      </c>
      <c r="K6" s="675"/>
      <c r="L6" s="675"/>
      <c r="M6" s="676"/>
      <c r="N6" s="692" t="s">
        <v>258</v>
      </c>
      <c r="O6" s="675"/>
      <c r="P6" s="675"/>
      <c r="Q6" s="675"/>
      <c r="R6" s="675" t="s">
        <v>259</v>
      </c>
      <c r="S6" s="675"/>
      <c r="T6" s="675"/>
      <c r="U6" s="675"/>
      <c r="V6" s="675" t="s">
        <v>266</v>
      </c>
      <c r="W6" s="675"/>
      <c r="X6" s="675"/>
      <c r="Y6" s="676"/>
      <c r="Z6" s="693" t="s">
        <v>267</v>
      </c>
      <c r="AA6" s="690"/>
    </row>
    <row r="7" spans="1:27">
      <c r="A7" s="678"/>
      <c r="B7" s="692" t="s">
        <v>268</v>
      </c>
      <c r="C7" s="675"/>
      <c r="D7" s="675" t="s">
        <v>269</v>
      </c>
      <c r="E7" s="675"/>
      <c r="F7" s="675" t="s">
        <v>268</v>
      </c>
      <c r="G7" s="675"/>
      <c r="H7" s="675" t="s">
        <v>269</v>
      </c>
      <c r="I7" s="675"/>
      <c r="J7" s="675" t="s">
        <v>268</v>
      </c>
      <c r="K7" s="675"/>
      <c r="L7" s="675" t="s">
        <v>269</v>
      </c>
      <c r="M7" s="676"/>
      <c r="N7" s="692" t="s">
        <v>268</v>
      </c>
      <c r="O7" s="675"/>
      <c r="P7" s="675" t="s">
        <v>269</v>
      </c>
      <c r="Q7" s="675"/>
      <c r="R7" s="675" t="s">
        <v>268</v>
      </c>
      <c r="S7" s="675"/>
      <c r="T7" s="675" t="s">
        <v>269</v>
      </c>
      <c r="U7" s="675"/>
      <c r="V7" s="675" t="s">
        <v>268</v>
      </c>
      <c r="W7" s="675"/>
      <c r="X7" s="675" t="s">
        <v>269</v>
      </c>
      <c r="Y7" s="676"/>
      <c r="Z7" s="693"/>
      <c r="AA7" s="690"/>
    </row>
    <row r="8" spans="1:27" ht="17.25" thickBot="1">
      <c r="A8" s="679"/>
      <c r="B8" s="155" t="s">
        <v>270</v>
      </c>
      <c r="C8" s="156" t="s">
        <v>271</v>
      </c>
      <c r="D8" s="156" t="s">
        <v>270</v>
      </c>
      <c r="E8" s="156" t="s">
        <v>271</v>
      </c>
      <c r="F8" s="156" t="s">
        <v>270</v>
      </c>
      <c r="G8" s="156" t="s">
        <v>271</v>
      </c>
      <c r="H8" s="156" t="s">
        <v>270</v>
      </c>
      <c r="I8" s="156" t="s">
        <v>271</v>
      </c>
      <c r="J8" s="156" t="s">
        <v>270</v>
      </c>
      <c r="K8" s="156" t="s">
        <v>271</v>
      </c>
      <c r="L8" s="156" t="s">
        <v>270</v>
      </c>
      <c r="M8" s="157" t="s">
        <v>271</v>
      </c>
      <c r="N8" s="155" t="s">
        <v>270</v>
      </c>
      <c r="O8" s="156" t="s">
        <v>271</v>
      </c>
      <c r="P8" s="156" t="s">
        <v>270</v>
      </c>
      <c r="Q8" s="156" t="s">
        <v>271</v>
      </c>
      <c r="R8" s="156" t="s">
        <v>270</v>
      </c>
      <c r="S8" s="156" t="s">
        <v>271</v>
      </c>
      <c r="T8" s="156" t="s">
        <v>270</v>
      </c>
      <c r="U8" s="156" t="s">
        <v>271</v>
      </c>
      <c r="V8" s="156" t="s">
        <v>270</v>
      </c>
      <c r="W8" s="156" t="s">
        <v>271</v>
      </c>
      <c r="X8" s="156" t="s">
        <v>270</v>
      </c>
      <c r="Y8" s="157" t="s">
        <v>271</v>
      </c>
      <c r="Z8" s="694"/>
      <c r="AA8" s="691"/>
    </row>
    <row r="9" spans="1:27">
      <c r="A9" s="158" t="s">
        <v>272</v>
      </c>
      <c r="B9" s="279"/>
      <c r="C9" s="280"/>
      <c r="D9" s="280"/>
      <c r="E9" s="280"/>
      <c r="F9" s="280"/>
      <c r="G9" s="280"/>
      <c r="H9" s="280"/>
      <c r="I9" s="280"/>
      <c r="J9" s="280"/>
      <c r="K9" s="280"/>
      <c r="L9" s="280"/>
      <c r="M9" s="281"/>
      <c r="N9" s="279"/>
      <c r="O9" s="280"/>
      <c r="P9" s="280"/>
      <c r="Q9" s="280"/>
      <c r="R9" s="280"/>
      <c r="S9" s="280"/>
      <c r="T9" s="280"/>
      <c r="U9" s="280"/>
      <c r="V9" s="280"/>
      <c r="W9" s="280"/>
      <c r="X9" s="280"/>
      <c r="Y9" s="281"/>
      <c r="Z9" s="282"/>
      <c r="AA9" s="282"/>
    </row>
    <row r="10" spans="1:27">
      <c r="A10" s="159" t="s">
        <v>273</v>
      </c>
      <c r="B10" s="283"/>
      <c r="C10" s="284"/>
      <c r="D10" s="284"/>
      <c r="E10" s="284"/>
      <c r="F10" s="284"/>
      <c r="G10" s="284"/>
      <c r="H10" s="284"/>
      <c r="I10" s="284"/>
      <c r="J10" s="284"/>
      <c r="K10" s="284"/>
      <c r="L10" s="284"/>
      <c r="M10" s="285"/>
      <c r="N10" s="283"/>
      <c r="O10" s="284"/>
      <c r="P10" s="284"/>
      <c r="Q10" s="284"/>
      <c r="R10" s="284"/>
      <c r="S10" s="284"/>
      <c r="T10" s="284"/>
      <c r="U10" s="284"/>
      <c r="V10" s="286"/>
      <c r="W10" s="286"/>
      <c r="X10" s="286"/>
      <c r="Y10" s="287"/>
      <c r="Z10" s="288"/>
      <c r="AA10" s="160"/>
    </row>
    <row r="11" spans="1:27" ht="33" thickBot="1">
      <c r="A11" s="213" t="s">
        <v>353</v>
      </c>
      <c r="B11" s="289"/>
      <c r="C11" s="290"/>
      <c r="D11" s="290"/>
      <c r="E11" s="290"/>
      <c r="F11" s="290"/>
      <c r="G11" s="290"/>
      <c r="H11" s="290"/>
      <c r="I11" s="290"/>
      <c r="J11" s="290"/>
      <c r="K11" s="290"/>
      <c r="L11" s="290"/>
      <c r="M11" s="291"/>
      <c r="N11" s="289"/>
      <c r="O11" s="290"/>
      <c r="P11" s="290"/>
      <c r="Q11" s="290"/>
      <c r="R11" s="290"/>
      <c r="S11" s="290"/>
      <c r="T11" s="290"/>
      <c r="U11" s="290"/>
      <c r="V11" s="290"/>
      <c r="W11" s="290"/>
      <c r="X11" s="290"/>
      <c r="Y11" s="291"/>
      <c r="Z11" s="292"/>
      <c r="AA11" s="161"/>
    </row>
    <row r="12" spans="1:27" ht="33.75" thickBot="1">
      <c r="A12" s="213" t="s">
        <v>354</v>
      </c>
      <c r="B12" s="289"/>
      <c r="C12" s="290"/>
      <c r="D12" s="290"/>
      <c r="E12" s="290"/>
      <c r="F12" s="290"/>
      <c r="G12" s="290"/>
      <c r="H12" s="290"/>
      <c r="I12" s="290"/>
      <c r="J12" s="290"/>
      <c r="K12" s="290"/>
      <c r="L12" s="290"/>
      <c r="M12" s="291"/>
      <c r="N12" s="289"/>
      <c r="O12" s="290"/>
      <c r="P12" s="290"/>
      <c r="Q12" s="290"/>
      <c r="R12" s="290"/>
      <c r="S12" s="290"/>
      <c r="T12" s="290"/>
      <c r="U12" s="290"/>
      <c r="V12" s="290"/>
      <c r="W12" s="290"/>
      <c r="X12" s="290"/>
      <c r="Y12" s="291"/>
      <c r="Z12" s="292"/>
      <c r="AA12" s="161"/>
    </row>
    <row r="13" spans="1:27" ht="17.25" thickBot="1">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row>
    <row r="14" spans="1:27" ht="17.25" thickBot="1">
      <c r="A14" s="677"/>
      <c r="B14" s="695" t="s">
        <v>274</v>
      </c>
      <c r="C14" s="696"/>
      <c r="D14" s="696"/>
      <c r="E14" s="696"/>
      <c r="F14" s="696"/>
      <c r="G14" s="696"/>
      <c r="H14" s="696"/>
      <c r="I14" s="696"/>
      <c r="J14" s="696"/>
      <c r="K14" s="696"/>
      <c r="L14" s="696"/>
      <c r="M14" s="696"/>
      <c r="N14" s="163"/>
      <c r="O14" s="697" t="s">
        <v>496</v>
      </c>
      <c r="P14" s="162"/>
      <c r="Q14" s="162"/>
      <c r="R14" s="162"/>
      <c r="S14" s="162"/>
      <c r="T14" s="162"/>
      <c r="U14" s="162"/>
      <c r="V14" s="162"/>
      <c r="W14" s="162"/>
      <c r="X14" s="162"/>
      <c r="Y14" s="162"/>
      <c r="Z14" s="162"/>
      <c r="AA14" s="162"/>
    </row>
    <row r="15" spans="1:27">
      <c r="A15" s="678"/>
      <c r="B15" s="700" t="s">
        <v>270</v>
      </c>
      <c r="C15" s="701"/>
      <c r="D15" s="701"/>
      <c r="E15" s="701"/>
      <c r="F15" s="701"/>
      <c r="G15" s="702"/>
      <c r="H15" s="703" t="s">
        <v>271</v>
      </c>
      <c r="I15" s="704"/>
      <c r="J15" s="704"/>
      <c r="K15" s="704"/>
      <c r="L15" s="704"/>
      <c r="M15" s="705"/>
      <c r="N15" s="706" t="s">
        <v>265</v>
      </c>
      <c r="O15" s="698"/>
      <c r="P15" s="162"/>
      <c r="Q15" s="162"/>
      <c r="R15" s="162"/>
      <c r="S15" s="162"/>
      <c r="T15" s="162"/>
      <c r="U15" s="162"/>
      <c r="V15" s="162"/>
      <c r="W15" s="162"/>
      <c r="X15" s="162"/>
      <c r="Y15" s="162"/>
      <c r="Z15" s="162"/>
      <c r="AA15" s="162"/>
    </row>
    <row r="16" spans="1:27">
      <c r="A16" s="678"/>
      <c r="B16" s="708" t="s">
        <v>263</v>
      </c>
      <c r="C16" s="709"/>
      <c r="D16" s="710"/>
      <c r="E16" s="711" t="s">
        <v>264</v>
      </c>
      <c r="F16" s="709"/>
      <c r="G16" s="690"/>
      <c r="H16" s="708" t="s">
        <v>263</v>
      </c>
      <c r="I16" s="709"/>
      <c r="J16" s="709"/>
      <c r="K16" s="711" t="s">
        <v>264</v>
      </c>
      <c r="L16" s="709"/>
      <c r="M16" s="690"/>
      <c r="N16" s="706"/>
      <c r="O16" s="698"/>
      <c r="P16" s="162"/>
      <c r="Q16" s="162"/>
      <c r="R16" s="162"/>
      <c r="S16" s="162"/>
      <c r="T16" s="162"/>
      <c r="U16" s="162"/>
      <c r="V16" s="162"/>
      <c r="W16" s="162"/>
      <c r="X16" s="162"/>
      <c r="Y16" s="162"/>
      <c r="Z16" s="162"/>
      <c r="AA16" s="162"/>
    </row>
    <row r="17" spans="1:27">
      <c r="A17" s="678"/>
      <c r="B17" s="692" t="s">
        <v>495</v>
      </c>
      <c r="C17" s="675" t="s">
        <v>275</v>
      </c>
      <c r="D17" s="675" t="s">
        <v>276</v>
      </c>
      <c r="E17" s="675" t="s">
        <v>495</v>
      </c>
      <c r="F17" s="675" t="s">
        <v>275</v>
      </c>
      <c r="G17" s="676" t="s">
        <v>276</v>
      </c>
      <c r="H17" s="692" t="s">
        <v>495</v>
      </c>
      <c r="I17" s="675" t="s">
        <v>275</v>
      </c>
      <c r="J17" s="675" t="s">
        <v>276</v>
      </c>
      <c r="K17" s="675" t="s">
        <v>495</v>
      </c>
      <c r="L17" s="675" t="s">
        <v>275</v>
      </c>
      <c r="M17" s="676" t="s">
        <v>276</v>
      </c>
      <c r="N17" s="706"/>
      <c r="O17" s="698"/>
      <c r="P17" s="162"/>
      <c r="Q17" s="162"/>
      <c r="R17" s="162"/>
      <c r="S17" s="162"/>
      <c r="T17" s="162"/>
      <c r="U17" s="162"/>
      <c r="V17" s="162"/>
      <c r="W17" s="162"/>
      <c r="X17" s="162"/>
      <c r="Y17" s="162"/>
      <c r="Z17" s="162"/>
      <c r="AA17" s="162"/>
    </row>
    <row r="18" spans="1:27" ht="17.25" thickBot="1">
      <c r="A18" s="679"/>
      <c r="B18" s="713"/>
      <c r="C18" s="714"/>
      <c r="D18" s="714"/>
      <c r="E18" s="714"/>
      <c r="F18" s="714"/>
      <c r="G18" s="712"/>
      <c r="H18" s="713"/>
      <c r="I18" s="714"/>
      <c r="J18" s="714"/>
      <c r="K18" s="714"/>
      <c r="L18" s="714"/>
      <c r="M18" s="712"/>
      <c r="N18" s="707"/>
      <c r="O18" s="699"/>
      <c r="P18" s="162"/>
      <c r="Q18" s="162"/>
      <c r="R18" s="162"/>
      <c r="S18" s="162"/>
      <c r="T18" s="162"/>
      <c r="U18" s="162"/>
      <c r="V18" s="162"/>
      <c r="W18" s="162"/>
      <c r="X18" s="162"/>
      <c r="Y18" s="162"/>
      <c r="Z18" s="162"/>
      <c r="AA18" s="162"/>
    </row>
    <row r="19" spans="1:27">
      <c r="A19" s="158" t="s">
        <v>272</v>
      </c>
      <c r="B19" s="293"/>
      <c r="C19" s="294"/>
      <c r="D19" s="294"/>
      <c r="E19" s="294"/>
      <c r="F19" s="294"/>
      <c r="G19" s="295"/>
      <c r="H19" s="293"/>
      <c r="I19" s="294"/>
      <c r="J19" s="294"/>
      <c r="K19" s="296"/>
      <c r="L19" s="296"/>
      <c r="M19" s="297"/>
      <c r="N19" s="297"/>
      <c r="O19" s="297"/>
      <c r="P19" s="162"/>
      <c r="Q19" s="162"/>
      <c r="R19" s="162"/>
      <c r="S19" s="162"/>
      <c r="T19" s="162"/>
      <c r="U19" s="162"/>
      <c r="V19" s="162"/>
      <c r="W19" s="162"/>
      <c r="X19" s="162"/>
      <c r="Y19" s="162"/>
      <c r="Z19" s="162"/>
      <c r="AA19" s="162"/>
    </row>
    <row r="20" spans="1:27">
      <c r="A20" s="159" t="s">
        <v>273</v>
      </c>
      <c r="B20" s="319"/>
      <c r="C20" s="284"/>
      <c r="D20" s="284"/>
      <c r="E20" s="321"/>
      <c r="F20" s="284"/>
      <c r="G20" s="285"/>
      <c r="H20" s="319"/>
      <c r="I20" s="284"/>
      <c r="J20" s="284"/>
      <c r="K20" s="323"/>
      <c r="L20" s="298"/>
      <c r="M20" s="299"/>
      <c r="N20" s="325"/>
      <c r="O20" s="326"/>
      <c r="P20" s="162"/>
      <c r="Q20" s="162"/>
      <c r="R20" s="162"/>
      <c r="S20" s="162"/>
      <c r="T20" s="162"/>
      <c r="U20" s="162"/>
      <c r="V20" s="162"/>
      <c r="W20" s="162"/>
      <c r="X20" s="162"/>
      <c r="Y20" s="162"/>
      <c r="Z20" s="162"/>
      <c r="AA20" s="162"/>
    </row>
    <row r="21" spans="1:27" ht="33" thickBot="1">
      <c r="A21" s="213" t="s">
        <v>353</v>
      </c>
      <c r="B21" s="320"/>
      <c r="C21" s="290"/>
      <c r="D21" s="290"/>
      <c r="E21" s="322"/>
      <c r="F21" s="290"/>
      <c r="G21" s="291"/>
      <c r="H21" s="320"/>
      <c r="I21" s="290"/>
      <c r="J21" s="290"/>
      <c r="K21" s="324"/>
      <c r="L21" s="300"/>
      <c r="M21" s="301"/>
      <c r="N21" s="327"/>
      <c r="O21" s="328"/>
      <c r="P21" s="162"/>
      <c r="Q21" s="162"/>
      <c r="R21" s="162"/>
      <c r="S21" s="162"/>
      <c r="T21" s="162"/>
      <c r="U21" s="162"/>
      <c r="V21" s="162"/>
      <c r="W21" s="162"/>
      <c r="X21" s="162"/>
      <c r="Y21" s="162"/>
      <c r="Z21" s="162"/>
      <c r="AA21" s="162"/>
    </row>
    <row r="22" spans="1:27" ht="33.75" thickBot="1">
      <c r="A22" s="213" t="s">
        <v>354</v>
      </c>
      <c r="B22" s="320"/>
      <c r="C22" s="290"/>
      <c r="D22" s="290"/>
      <c r="E22" s="322"/>
      <c r="F22" s="290"/>
      <c r="G22" s="291"/>
      <c r="H22" s="320"/>
      <c r="I22" s="290"/>
      <c r="J22" s="290"/>
      <c r="K22" s="324"/>
      <c r="L22" s="300"/>
      <c r="M22" s="301"/>
      <c r="N22" s="327"/>
      <c r="O22" s="328"/>
      <c r="P22" s="162"/>
      <c r="Q22" s="162"/>
      <c r="R22" s="162"/>
      <c r="S22" s="162"/>
      <c r="T22" s="162"/>
      <c r="U22" s="162"/>
      <c r="V22" s="162"/>
      <c r="W22" s="162"/>
      <c r="X22" s="162"/>
      <c r="Y22" s="162"/>
      <c r="Z22" s="162"/>
      <c r="AA22" s="162"/>
    </row>
    <row r="23" spans="1:27">
      <c r="A23" s="303" t="s">
        <v>480</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row>
    <row r="24" spans="1:27">
      <c r="A24" s="238" t="s">
        <v>481</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row>
  </sheetData>
  <mergeCells count="46">
    <mergeCell ref="L17:L18"/>
    <mergeCell ref="G17:G18"/>
    <mergeCell ref="H17:H18"/>
    <mergeCell ref="I17:I18"/>
    <mergeCell ref="J17:J18"/>
    <mergeCell ref="K17:K18"/>
    <mergeCell ref="A14:A18"/>
    <mergeCell ref="B14:M14"/>
    <mergeCell ref="O14:O18"/>
    <mergeCell ref="B15:G15"/>
    <mergeCell ref="H15:M15"/>
    <mergeCell ref="N15:N18"/>
    <mergeCell ref="B16:D16"/>
    <mergeCell ref="E16:G16"/>
    <mergeCell ref="H16:J16"/>
    <mergeCell ref="K16:M16"/>
    <mergeCell ref="M17:M18"/>
    <mergeCell ref="B17:B18"/>
    <mergeCell ref="C17:C18"/>
    <mergeCell ref="D17:D18"/>
    <mergeCell ref="E17:E18"/>
    <mergeCell ref="F17:F18"/>
    <mergeCell ref="R6:U6"/>
    <mergeCell ref="V6:Y6"/>
    <mergeCell ref="Z6:Z8"/>
    <mergeCell ref="N7:O7"/>
    <mergeCell ref="P7:Q7"/>
    <mergeCell ref="R7:S7"/>
    <mergeCell ref="T7:U7"/>
    <mergeCell ref="V7:W7"/>
    <mergeCell ref="L7:M7"/>
    <mergeCell ref="A4:A8"/>
    <mergeCell ref="B4:AA4"/>
    <mergeCell ref="B5:M5"/>
    <mergeCell ref="N5:Y5"/>
    <mergeCell ref="AA5:AA8"/>
    <mergeCell ref="B6:E6"/>
    <mergeCell ref="F6:I6"/>
    <mergeCell ref="J6:M6"/>
    <mergeCell ref="B7:C7"/>
    <mergeCell ref="D7:E7"/>
    <mergeCell ref="F7:G7"/>
    <mergeCell ref="H7:I7"/>
    <mergeCell ref="J7:K7"/>
    <mergeCell ref="X7:Y7"/>
    <mergeCell ref="N6:Q6"/>
  </mergeCells>
  <phoneticPr fontId="24" type="noConversion"/>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5"/>
  <sheetViews>
    <sheetView zoomScaleNormal="100" workbookViewId="0">
      <selection sqref="A1:F15"/>
    </sheetView>
  </sheetViews>
  <sheetFormatPr defaultColWidth="9" defaultRowHeight="19.5"/>
  <cols>
    <col min="1" max="1" width="5" style="244" customWidth="1"/>
    <col min="2" max="2" width="12" style="244" customWidth="1"/>
    <col min="3" max="3" width="33.75" style="244" customWidth="1"/>
    <col min="4" max="4" width="39.75" style="244" customWidth="1"/>
    <col min="5" max="5" width="31.25" style="244" customWidth="1"/>
    <col min="6" max="6" width="28.875" style="244" customWidth="1"/>
    <col min="7" max="16384" width="9" style="244"/>
  </cols>
  <sheetData>
    <row r="1" spans="1:7" s="166" customFormat="1">
      <c r="A1" s="716" t="s">
        <v>582</v>
      </c>
      <c r="B1" s="716"/>
      <c r="C1" s="246" t="s">
        <v>862</v>
      </c>
      <c r="D1" s="164"/>
      <c r="E1" s="164"/>
      <c r="F1" s="164"/>
      <c r="G1" s="164"/>
    </row>
    <row r="3" spans="1:7">
      <c r="A3" s="254" t="s">
        <v>418</v>
      </c>
      <c r="B3" s="254" t="s">
        <v>504</v>
      </c>
      <c r="C3" s="254"/>
      <c r="D3" s="316"/>
      <c r="E3" s="316"/>
      <c r="F3" s="330" t="s">
        <v>509</v>
      </c>
      <c r="G3" s="316"/>
    </row>
    <row r="4" spans="1:7" s="309" customFormat="1" ht="31.5" customHeight="1">
      <c r="A4" s="73"/>
      <c r="B4" s="715" t="s">
        <v>508</v>
      </c>
      <c r="C4" s="116" t="s">
        <v>499</v>
      </c>
      <c r="D4" s="715" t="s">
        <v>500</v>
      </c>
      <c r="E4" s="715"/>
      <c r="F4" s="116" t="s">
        <v>505</v>
      </c>
      <c r="G4" s="73"/>
    </row>
    <row r="5" spans="1:7" s="309" customFormat="1" ht="49.5" customHeight="1">
      <c r="A5" s="73"/>
      <c r="B5" s="715"/>
      <c r="C5" s="116" t="s">
        <v>699</v>
      </c>
      <c r="D5" s="116" t="s">
        <v>700</v>
      </c>
      <c r="E5" s="116" t="s">
        <v>701</v>
      </c>
      <c r="F5" s="310" t="s">
        <v>694</v>
      </c>
      <c r="G5" s="73"/>
    </row>
    <row r="6" spans="1:7" s="309" customFormat="1" ht="25.15" customHeight="1">
      <c r="A6" s="73"/>
      <c r="B6" s="308"/>
      <c r="C6" s="311"/>
      <c r="D6" s="311"/>
      <c r="E6" s="311"/>
      <c r="F6" s="116" t="e">
        <f>(D6+E6-C6)/C6</f>
        <v>#DIV/0!</v>
      </c>
      <c r="G6" s="73"/>
    </row>
    <row r="7" spans="1:7" s="309" customFormat="1" ht="25.15" customHeight="1">
      <c r="A7" s="73"/>
      <c r="B7" s="308"/>
      <c r="C7" s="311"/>
      <c r="D7" s="311"/>
      <c r="E7" s="311"/>
      <c r="F7" s="116" t="e">
        <f>(D7+E7-C7)/C7</f>
        <v>#DIV/0!</v>
      </c>
      <c r="G7" s="73"/>
    </row>
    <row r="8" spans="1:7" s="309" customFormat="1" ht="16.5">
      <c r="A8" s="73"/>
      <c r="B8" s="73"/>
      <c r="C8" s="73"/>
      <c r="D8" s="73"/>
      <c r="E8" s="73"/>
      <c r="F8" s="73"/>
      <c r="G8" s="73"/>
    </row>
    <row r="9" spans="1:7">
      <c r="A9" s="254" t="s">
        <v>419</v>
      </c>
      <c r="B9" s="255" t="s">
        <v>506</v>
      </c>
      <c r="C9" s="255"/>
      <c r="D9" s="255"/>
      <c r="E9" s="330" t="s">
        <v>509</v>
      </c>
      <c r="F9" s="255"/>
      <c r="G9" s="316"/>
    </row>
    <row r="10" spans="1:7" s="309" customFormat="1" ht="36.75" customHeight="1">
      <c r="A10" s="73"/>
      <c r="B10" s="715" t="s">
        <v>508</v>
      </c>
      <c r="C10" s="116" t="s">
        <v>502</v>
      </c>
      <c r="D10" s="116" t="s">
        <v>503</v>
      </c>
      <c r="E10" s="116" t="s">
        <v>507</v>
      </c>
      <c r="F10" s="73"/>
      <c r="G10" s="73"/>
    </row>
    <row r="11" spans="1:7" s="309" customFormat="1" ht="33">
      <c r="A11" s="73"/>
      <c r="B11" s="715"/>
      <c r="C11" s="116" t="s">
        <v>702</v>
      </c>
      <c r="D11" s="116" t="s">
        <v>703</v>
      </c>
      <c r="E11" s="307" t="s">
        <v>501</v>
      </c>
      <c r="F11" s="73"/>
      <c r="G11" s="73"/>
    </row>
    <row r="12" spans="1:7" s="309" customFormat="1" ht="25.15" customHeight="1">
      <c r="A12" s="73"/>
      <c r="B12" s="308"/>
      <c r="C12" s="308"/>
      <c r="D12" s="308"/>
      <c r="E12" s="235" t="e">
        <f>(D12-C12)/C12</f>
        <v>#DIV/0!</v>
      </c>
      <c r="F12" s="73"/>
      <c r="G12" s="73"/>
    </row>
    <row r="13" spans="1:7" s="309" customFormat="1" ht="25.15" customHeight="1">
      <c r="A13" s="73"/>
      <c r="B13" s="74"/>
      <c r="C13" s="74"/>
      <c r="D13" s="74"/>
      <c r="E13" s="235" t="e">
        <f>(D13-C13)/C13</f>
        <v>#DIV/0!</v>
      </c>
      <c r="F13" s="73"/>
      <c r="G13" s="73"/>
    </row>
    <row r="14" spans="1:7" s="166" customFormat="1" ht="15.6" customHeight="1">
      <c r="B14" s="306" t="s">
        <v>485</v>
      </c>
    </row>
    <row r="15" spans="1:7" s="166" customFormat="1" ht="13.15" customHeight="1">
      <c r="B15" s="306" t="s">
        <v>486</v>
      </c>
    </row>
  </sheetData>
  <mergeCells count="4">
    <mergeCell ref="B4:B5"/>
    <mergeCell ref="D4:E4"/>
    <mergeCell ref="B10:B11"/>
    <mergeCell ref="A1:B1"/>
  </mergeCells>
  <phoneticPr fontId="24" type="noConversion"/>
  <printOptions horizontalCentered="1"/>
  <pageMargins left="0.70866141732283472" right="0.70866141732283472" top="0.74803149606299213" bottom="0.74803149606299213" header="0.31496062992125984" footer="0.31496062992125984"/>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1"/>
  <sheetViews>
    <sheetView workbookViewId="0">
      <selection sqref="A1:K31"/>
    </sheetView>
  </sheetViews>
  <sheetFormatPr defaultRowHeight="16.5"/>
  <cols>
    <col min="1" max="1" width="4" customWidth="1"/>
    <col min="2" max="2" width="12.125" customWidth="1"/>
    <col min="3" max="3" width="27.125" customWidth="1"/>
    <col min="4" max="4" width="13.875" customWidth="1"/>
    <col min="5" max="5" width="16" customWidth="1"/>
    <col min="6" max="6" width="14.25" customWidth="1"/>
    <col min="7" max="7" width="15.75" customWidth="1"/>
    <col min="8" max="8" width="17" customWidth="1"/>
    <col min="9" max="9" width="19.125" customWidth="1"/>
    <col min="10" max="10" width="11.25" customWidth="1"/>
    <col min="11" max="11" width="15.125" customWidth="1"/>
  </cols>
  <sheetData>
    <row r="1" spans="1:11" s="316" customFormat="1" ht="19.5">
      <c r="A1" s="246" t="s">
        <v>581</v>
      </c>
      <c r="C1" s="246" t="s">
        <v>863</v>
      </c>
      <c r="D1" s="165"/>
      <c r="E1" s="165"/>
      <c r="F1" s="165"/>
      <c r="G1" s="165"/>
    </row>
    <row r="3" spans="1:11" ht="19.5">
      <c r="A3" s="252" t="s">
        <v>383</v>
      </c>
      <c r="B3" s="220" t="s">
        <v>452</v>
      </c>
      <c r="C3" s="252"/>
      <c r="D3" s="253"/>
      <c r="K3" s="312" t="s">
        <v>487</v>
      </c>
    </row>
    <row r="4" spans="1:11" ht="16.5" customHeight="1">
      <c r="B4" s="723"/>
      <c r="C4" s="727" t="s">
        <v>372</v>
      </c>
      <c r="D4" s="729" t="s">
        <v>510</v>
      </c>
      <c r="E4" s="715" t="s">
        <v>523</v>
      </c>
      <c r="F4" s="715" t="s">
        <v>1044</v>
      </c>
      <c r="G4" s="715"/>
      <c r="H4" s="715"/>
      <c r="I4" s="715"/>
      <c r="J4" s="715"/>
      <c r="K4" s="724" t="s">
        <v>528</v>
      </c>
    </row>
    <row r="5" spans="1:11" ht="58.5" customHeight="1">
      <c r="B5" s="723"/>
      <c r="C5" s="728"/>
      <c r="D5" s="729"/>
      <c r="E5" s="715"/>
      <c r="F5" s="116" t="s">
        <v>519</v>
      </c>
      <c r="G5" s="116" t="s">
        <v>520</v>
      </c>
      <c r="H5" s="116" t="s">
        <v>521</v>
      </c>
      <c r="I5" s="116" t="s">
        <v>527</v>
      </c>
      <c r="J5" s="116" t="s">
        <v>522</v>
      </c>
      <c r="K5" s="724"/>
    </row>
    <row r="6" spans="1:11" ht="25.5">
      <c r="B6" s="723"/>
      <c r="C6" s="339" t="s">
        <v>287</v>
      </c>
      <c r="D6" s="212" t="s">
        <v>337</v>
      </c>
      <c r="E6" s="212" t="s">
        <v>286</v>
      </c>
      <c r="F6" s="212" t="s">
        <v>334</v>
      </c>
      <c r="G6" s="212" t="s">
        <v>335</v>
      </c>
      <c r="H6" s="212" t="s">
        <v>336</v>
      </c>
      <c r="I6" s="212" t="s">
        <v>350</v>
      </c>
      <c r="J6" s="212" t="s">
        <v>283</v>
      </c>
      <c r="K6" s="211" t="s">
        <v>348</v>
      </c>
    </row>
    <row r="7" spans="1:11">
      <c r="B7" s="717" t="s">
        <v>511</v>
      </c>
      <c r="C7" s="234" t="s">
        <v>512</v>
      </c>
      <c r="D7" s="229"/>
      <c r="E7" s="333"/>
      <c r="F7" s="333"/>
      <c r="G7" s="333"/>
      <c r="H7" s="333"/>
      <c r="I7" s="333"/>
      <c r="J7" s="333"/>
      <c r="K7" s="334">
        <f>SUM(E7:I7)-J7</f>
        <v>0</v>
      </c>
    </row>
    <row r="8" spans="1:11">
      <c r="B8" s="718"/>
      <c r="C8" s="234" t="s">
        <v>513</v>
      </c>
      <c r="D8" s="229"/>
      <c r="E8" s="333"/>
      <c r="F8" s="333"/>
      <c r="G8" s="333"/>
      <c r="H8" s="333"/>
      <c r="I8" s="333"/>
      <c r="J8" s="333"/>
      <c r="K8" s="334">
        <f t="shared" ref="K8:K15" si="0">SUM(E8:I8)-J8</f>
        <v>0</v>
      </c>
    </row>
    <row r="9" spans="1:11">
      <c r="B9" s="719"/>
      <c r="C9" s="234" t="s">
        <v>514</v>
      </c>
      <c r="D9" s="229"/>
      <c r="E9" s="333"/>
      <c r="F9" s="333"/>
      <c r="G9" s="333"/>
      <c r="H9" s="333"/>
      <c r="I9" s="333"/>
      <c r="J9" s="333"/>
      <c r="K9" s="334">
        <f t="shared" si="0"/>
        <v>0</v>
      </c>
    </row>
    <row r="10" spans="1:11">
      <c r="B10" s="724" t="s">
        <v>515</v>
      </c>
      <c r="C10" s="234" t="s">
        <v>512</v>
      </c>
      <c r="D10" s="333"/>
      <c r="E10" s="333"/>
      <c r="F10" s="333"/>
      <c r="G10" s="333"/>
      <c r="H10" s="333"/>
      <c r="I10" s="333"/>
      <c r="J10" s="333"/>
      <c r="K10" s="334">
        <f t="shared" si="0"/>
        <v>0</v>
      </c>
    </row>
    <row r="11" spans="1:11">
      <c r="B11" s="724"/>
      <c r="C11" s="234" t="s">
        <v>513</v>
      </c>
      <c r="D11" s="333"/>
      <c r="E11" s="333"/>
      <c r="F11" s="333"/>
      <c r="G11" s="333"/>
      <c r="H11" s="333"/>
      <c r="I11" s="333"/>
      <c r="J11" s="333"/>
      <c r="K11" s="334">
        <f t="shared" si="0"/>
        <v>0</v>
      </c>
    </row>
    <row r="12" spans="1:11">
      <c r="B12" s="724"/>
      <c r="C12" s="234" t="s">
        <v>514</v>
      </c>
      <c r="D12" s="333"/>
      <c r="E12" s="333"/>
      <c r="F12" s="333"/>
      <c r="G12" s="333"/>
      <c r="H12" s="333"/>
      <c r="I12" s="333"/>
      <c r="J12" s="333"/>
      <c r="K12" s="334">
        <f t="shared" si="0"/>
        <v>0</v>
      </c>
    </row>
    <row r="13" spans="1:11">
      <c r="B13" s="724" t="s">
        <v>516</v>
      </c>
      <c r="C13" s="234" t="s">
        <v>512</v>
      </c>
      <c r="D13" s="333"/>
      <c r="E13" s="333"/>
      <c r="F13" s="333"/>
      <c r="G13" s="333"/>
      <c r="H13" s="333"/>
      <c r="I13" s="333"/>
      <c r="J13" s="333"/>
      <c r="K13" s="334">
        <f t="shared" si="0"/>
        <v>0</v>
      </c>
    </row>
    <row r="14" spans="1:11">
      <c r="B14" s="724"/>
      <c r="C14" s="234" t="s">
        <v>513</v>
      </c>
      <c r="D14" s="333"/>
      <c r="E14" s="333"/>
      <c r="F14" s="333"/>
      <c r="G14" s="333"/>
      <c r="H14" s="333"/>
      <c r="I14" s="333"/>
      <c r="J14" s="333"/>
      <c r="K14" s="334">
        <f t="shared" si="0"/>
        <v>0</v>
      </c>
    </row>
    <row r="15" spans="1:11">
      <c r="B15" s="724"/>
      <c r="C15" s="234" t="s">
        <v>514</v>
      </c>
      <c r="D15" s="333"/>
      <c r="E15" s="333"/>
      <c r="F15" s="333"/>
      <c r="G15" s="333"/>
      <c r="H15" s="333"/>
      <c r="I15" s="333"/>
      <c r="J15" s="333"/>
      <c r="K15" s="334">
        <f t="shared" si="0"/>
        <v>0</v>
      </c>
    </row>
    <row r="16" spans="1:11">
      <c r="B16" s="720" t="s">
        <v>11</v>
      </c>
      <c r="C16" s="721"/>
      <c r="D16" s="722"/>
      <c r="E16" s="335">
        <f t="shared" ref="E16:K16" si="1">SUM(E7:E15)</f>
        <v>0</v>
      </c>
      <c r="F16" s="335">
        <f t="shared" si="1"/>
        <v>0</v>
      </c>
      <c r="G16" s="335">
        <f t="shared" si="1"/>
        <v>0</v>
      </c>
      <c r="H16" s="335">
        <f t="shared" si="1"/>
        <v>0</v>
      </c>
      <c r="I16" s="335">
        <f t="shared" si="1"/>
        <v>0</v>
      </c>
      <c r="J16" s="335">
        <f t="shared" si="1"/>
        <v>0</v>
      </c>
      <c r="K16" s="335">
        <f t="shared" si="1"/>
        <v>0</v>
      </c>
    </row>
    <row r="18" spans="1:9" s="309" customFormat="1" ht="19.5">
      <c r="A18" s="252" t="s">
        <v>453</v>
      </c>
      <c r="B18" s="245" t="s">
        <v>454</v>
      </c>
      <c r="C18" s="252"/>
      <c r="D18" s="252"/>
      <c r="I18" s="312" t="s">
        <v>487</v>
      </c>
    </row>
    <row r="19" spans="1:9">
      <c r="B19" s="725" t="s">
        <v>518</v>
      </c>
      <c r="C19" s="715" t="s">
        <v>523</v>
      </c>
      <c r="D19" s="715" t="s">
        <v>1044</v>
      </c>
      <c r="E19" s="715"/>
      <c r="F19" s="715"/>
      <c r="G19" s="715"/>
      <c r="H19" s="715"/>
      <c r="I19" s="715" t="s">
        <v>524</v>
      </c>
    </row>
    <row r="20" spans="1:9" ht="65.25" customHeight="1">
      <c r="B20" s="726"/>
      <c r="C20" s="715"/>
      <c r="D20" s="116" t="s">
        <v>519</v>
      </c>
      <c r="E20" s="116" t="s">
        <v>520</v>
      </c>
      <c r="F20" s="116" t="s">
        <v>521</v>
      </c>
      <c r="G20" s="116" t="s">
        <v>525</v>
      </c>
      <c r="H20" s="116" t="s">
        <v>522</v>
      </c>
      <c r="I20" s="715"/>
    </row>
    <row r="21" spans="1:9">
      <c r="B21" s="336" t="s">
        <v>352</v>
      </c>
      <c r="C21" s="336" t="s">
        <v>337</v>
      </c>
      <c r="D21" s="336" t="s">
        <v>286</v>
      </c>
      <c r="E21" s="336" t="s">
        <v>334</v>
      </c>
      <c r="F21" s="336" t="s">
        <v>335</v>
      </c>
      <c r="G21" s="336" t="s">
        <v>336</v>
      </c>
      <c r="H21" s="336" t="s">
        <v>350</v>
      </c>
      <c r="I21" s="337" t="s">
        <v>351</v>
      </c>
    </row>
    <row r="22" spans="1:9">
      <c r="B22" s="338"/>
      <c r="C22" s="338"/>
      <c r="D22" s="338"/>
      <c r="E22" s="338"/>
      <c r="F22" s="338"/>
      <c r="G22" s="338"/>
      <c r="H22" s="338"/>
      <c r="I22" s="335">
        <f t="shared" ref="I22:I27" si="2">SUM(C22:G22)-H22</f>
        <v>0</v>
      </c>
    </row>
    <row r="23" spans="1:9">
      <c r="B23" s="338"/>
      <c r="C23" s="338"/>
      <c r="D23" s="338"/>
      <c r="E23" s="338"/>
      <c r="F23" s="338"/>
      <c r="G23" s="338"/>
      <c r="H23" s="338"/>
      <c r="I23" s="335">
        <f t="shared" si="2"/>
        <v>0</v>
      </c>
    </row>
    <row r="24" spans="1:9">
      <c r="B24" s="338"/>
      <c r="C24" s="338"/>
      <c r="D24" s="338"/>
      <c r="E24" s="338"/>
      <c r="F24" s="338"/>
      <c r="G24" s="338"/>
      <c r="H24" s="338"/>
      <c r="I24" s="335">
        <f t="shared" si="2"/>
        <v>0</v>
      </c>
    </row>
    <row r="25" spans="1:9">
      <c r="B25" s="338"/>
      <c r="C25" s="338"/>
      <c r="D25" s="338"/>
      <c r="E25" s="338"/>
      <c r="F25" s="338"/>
      <c r="G25" s="338"/>
      <c r="H25" s="338"/>
      <c r="I25" s="335">
        <f t="shared" si="2"/>
        <v>0</v>
      </c>
    </row>
    <row r="26" spans="1:9">
      <c r="B26" s="338"/>
      <c r="C26" s="338"/>
      <c r="D26" s="338"/>
      <c r="E26" s="338"/>
      <c r="F26" s="338"/>
      <c r="G26" s="338"/>
      <c r="H26" s="338"/>
      <c r="I26" s="335">
        <f t="shared" si="2"/>
        <v>0</v>
      </c>
    </row>
    <row r="27" spans="1:9">
      <c r="B27" s="338"/>
      <c r="C27" s="338"/>
      <c r="D27" s="338"/>
      <c r="E27" s="338"/>
      <c r="F27" s="338"/>
      <c r="G27" s="338"/>
      <c r="H27" s="338"/>
      <c r="I27" s="335">
        <f t="shared" si="2"/>
        <v>0</v>
      </c>
    </row>
    <row r="28" spans="1:9">
      <c r="B28" s="331"/>
      <c r="C28" s="331"/>
      <c r="D28" s="331"/>
      <c r="E28" s="331"/>
      <c r="F28" s="331"/>
      <c r="G28" s="331"/>
      <c r="H28" s="331"/>
      <c r="I28" s="335">
        <f>SUM(C28:G28)-H28</f>
        <v>0</v>
      </c>
    </row>
    <row r="29" spans="1:9">
      <c r="B29" s="331"/>
      <c r="C29" s="331"/>
      <c r="D29" s="331"/>
      <c r="E29" s="331"/>
      <c r="F29" s="331"/>
      <c r="G29" s="331"/>
      <c r="H29" s="331"/>
      <c r="I29" s="335">
        <f>SUM(C29:G29)-H29</f>
        <v>0</v>
      </c>
    </row>
    <row r="30" spans="1:9">
      <c r="B30" s="332" t="s">
        <v>517</v>
      </c>
      <c r="C30" s="335">
        <f>SUM(C22:C29)</f>
        <v>0</v>
      </c>
      <c r="D30" s="335">
        <f t="shared" ref="D30:I30" si="3">SUM(D22:D29)</f>
        <v>0</v>
      </c>
      <c r="E30" s="335">
        <f t="shared" si="3"/>
        <v>0</v>
      </c>
      <c r="F30" s="335">
        <f t="shared" si="3"/>
        <v>0</v>
      </c>
      <c r="G30" s="335">
        <f t="shared" si="3"/>
        <v>0</v>
      </c>
      <c r="H30" s="335">
        <f t="shared" si="3"/>
        <v>0</v>
      </c>
      <c r="I30" s="335">
        <f t="shared" si="3"/>
        <v>0</v>
      </c>
    </row>
    <row r="31" spans="1:9">
      <c r="B31" s="340" t="s">
        <v>526</v>
      </c>
    </row>
  </sheetData>
  <mergeCells count="14">
    <mergeCell ref="K4:K5"/>
    <mergeCell ref="C19:C20"/>
    <mergeCell ref="D19:H19"/>
    <mergeCell ref="I19:I20"/>
    <mergeCell ref="C4:C5"/>
    <mergeCell ref="D4:D5"/>
    <mergeCell ref="F4:J4"/>
    <mergeCell ref="E4:E5"/>
    <mergeCell ref="B7:B9"/>
    <mergeCell ref="B16:D16"/>
    <mergeCell ref="B4:B6"/>
    <mergeCell ref="B13:B15"/>
    <mergeCell ref="B19:B20"/>
    <mergeCell ref="B10:B12"/>
  </mergeCells>
  <phoneticPr fontId="24" type="noConversion"/>
  <pageMargins left="0.7" right="0.7" top="0.75" bottom="0.75" header="0.3" footer="0.3"/>
  <pageSetup paperSize="9"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
  <sheetViews>
    <sheetView workbookViewId="0">
      <selection sqref="A1:L13"/>
    </sheetView>
  </sheetViews>
  <sheetFormatPr defaultColWidth="8.875" defaultRowHeight="15.75"/>
  <cols>
    <col min="1" max="1" width="17.5" style="2" customWidth="1"/>
    <col min="2" max="2" width="17.25" style="2" customWidth="1"/>
    <col min="3" max="3" width="13.125" style="2" customWidth="1"/>
    <col min="4" max="4" width="17.375" style="2" customWidth="1"/>
    <col min="5" max="5" width="16" style="2" customWidth="1"/>
    <col min="6" max="6" width="14.125" style="2" customWidth="1"/>
    <col min="7" max="7" width="16.75" style="2" customWidth="1"/>
    <col min="8" max="8" width="18.75" style="2" customWidth="1"/>
    <col min="9" max="9" width="16.5" style="2" customWidth="1"/>
    <col min="10" max="10" width="15.5" style="2" customWidth="1"/>
    <col min="11" max="11" width="13.75" style="2" customWidth="1"/>
    <col min="12" max="12" width="13.25" style="2" customWidth="1"/>
    <col min="13" max="16384" width="8.875" style="2"/>
  </cols>
  <sheetData>
    <row r="1" spans="1:12" s="166" customFormat="1" ht="19.5">
      <c r="A1" s="539" t="s">
        <v>580</v>
      </c>
      <c r="B1" s="246" t="s">
        <v>864</v>
      </c>
      <c r="C1" s="246"/>
      <c r="D1" s="245"/>
      <c r="E1" s="164"/>
      <c r="F1" s="164"/>
    </row>
    <row r="2" spans="1:12" ht="16.5" customHeight="1" thickBot="1">
      <c r="A2" s="145"/>
      <c r="L2" s="312" t="s">
        <v>487</v>
      </c>
    </row>
    <row r="3" spans="1:12" s="141" customFormat="1" ht="34.9" customHeight="1">
      <c r="A3" s="737"/>
      <c r="B3" s="740" t="s">
        <v>421</v>
      </c>
      <c r="C3" s="741"/>
      <c r="D3" s="741"/>
      <c r="E3" s="741"/>
      <c r="F3" s="742"/>
      <c r="G3" s="181" t="s">
        <v>277</v>
      </c>
      <c r="H3" s="743" t="s">
        <v>422</v>
      </c>
      <c r="I3" s="730" t="s">
        <v>423</v>
      </c>
      <c r="J3" s="745" t="s">
        <v>424</v>
      </c>
      <c r="K3" s="743" t="s">
        <v>425</v>
      </c>
      <c r="L3" s="730" t="s">
        <v>426</v>
      </c>
    </row>
    <row r="4" spans="1:12" s="5" customFormat="1" ht="34.9" customHeight="1">
      <c r="A4" s="738"/>
      <c r="B4" s="182" t="s">
        <v>427</v>
      </c>
      <c r="C4" s="169" t="s">
        <v>428</v>
      </c>
      <c r="D4" s="169" t="s">
        <v>429</v>
      </c>
      <c r="E4" s="169" t="s">
        <v>430</v>
      </c>
      <c r="F4" s="169" t="s">
        <v>431</v>
      </c>
      <c r="G4" s="183" t="s">
        <v>432</v>
      </c>
      <c r="H4" s="744"/>
      <c r="I4" s="731"/>
      <c r="J4" s="746"/>
      <c r="K4" s="744"/>
      <c r="L4" s="731"/>
    </row>
    <row r="5" spans="1:12" s="5" customFormat="1">
      <c r="A5" s="739"/>
      <c r="B5" s="346" t="s">
        <v>278</v>
      </c>
      <c r="C5" s="347" t="s">
        <v>279</v>
      </c>
      <c r="D5" s="348" t="s">
        <v>529</v>
      </c>
      <c r="E5" s="347" t="s">
        <v>280</v>
      </c>
      <c r="F5" s="347" t="s">
        <v>530</v>
      </c>
      <c r="G5" s="349" t="s">
        <v>281</v>
      </c>
      <c r="H5" s="346" t="s">
        <v>282</v>
      </c>
      <c r="I5" s="349" t="s">
        <v>283</v>
      </c>
      <c r="J5" s="350" t="s">
        <v>532</v>
      </c>
      <c r="K5" s="346" t="s">
        <v>284</v>
      </c>
      <c r="L5" s="351" t="s">
        <v>531</v>
      </c>
    </row>
    <row r="6" spans="1:12" ht="16.5" customHeight="1">
      <c r="A6" s="214" t="s">
        <v>433</v>
      </c>
      <c r="B6" s="461"/>
      <c r="C6" s="462"/>
      <c r="D6" s="171">
        <f>B6+C6</f>
        <v>0</v>
      </c>
      <c r="E6" s="462"/>
      <c r="F6" s="171">
        <f>D6+E6</f>
        <v>0</v>
      </c>
      <c r="G6" s="463"/>
      <c r="H6" s="464"/>
      <c r="I6" s="465"/>
      <c r="J6" s="189">
        <f>F6+G6-H6-I6</f>
        <v>0</v>
      </c>
      <c r="K6" s="464"/>
      <c r="L6" s="191">
        <f>J6+K6</f>
        <v>0</v>
      </c>
    </row>
    <row r="7" spans="1:12" ht="16.5" customHeight="1">
      <c r="A7" s="215" t="s">
        <v>285</v>
      </c>
      <c r="B7" s="461"/>
      <c r="C7" s="462"/>
      <c r="D7" s="171">
        <f>B7+C7</f>
        <v>0</v>
      </c>
      <c r="E7" s="462"/>
      <c r="F7" s="171">
        <f>D7+E7</f>
        <v>0</v>
      </c>
      <c r="G7" s="463"/>
      <c r="H7" s="464"/>
      <c r="I7" s="465"/>
      <c r="J7" s="189">
        <f>F7+G7-H7-I7</f>
        <v>0</v>
      </c>
      <c r="K7" s="344"/>
      <c r="L7" s="345"/>
    </row>
    <row r="8" spans="1:12" ht="16.5" customHeight="1">
      <c r="A8" s="215" t="s">
        <v>434</v>
      </c>
      <c r="B8" s="461"/>
      <c r="C8" s="462"/>
      <c r="D8" s="171">
        <f>B8+C8</f>
        <v>0</v>
      </c>
      <c r="E8" s="462"/>
      <c r="F8" s="171">
        <f>D8+E8</f>
        <v>0</v>
      </c>
      <c r="G8" s="463"/>
      <c r="H8" s="464"/>
      <c r="I8" s="465"/>
      <c r="J8" s="189">
        <f>F8+G8-H8-I8</f>
        <v>0</v>
      </c>
      <c r="K8" s="344"/>
      <c r="L8" s="345"/>
    </row>
    <row r="9" spans="1:12" ht="16.5" customHeight="1">
      <c r="A9" s="216" t="s">
        <v>435</v>
      </c>
      <c r="B9" s="184">
        <f t="shared" ref="B9:I9" si="0">SUM(B6:B8)</f>
        <v>0</v>
      </c>
      <c r="C9" s="171">
        <f t="shared" si="0"/>
        <v>0</v>
      </c>
      <c r="D9" s="171">
        <f t="shared" si="0"/>
        <v>0</v>
      </c>
      <c r="E9" s="171">
        <f t="shared" si="0"/>
        <v>0</v>
      </c>
      <c r="F9" s="171">
        <f t="shared" si="0"/>
        <v>0</v>
      </c>
      <c r="G9" s="185">
        <f t="shared" si="0"/>
        <v>0</v>
      </c>
      <c r="H9" s="184">
        <f t="shared" si="0"/>
        <v>0</v>
      </c>
      <c r="I9" s="185">
        <f t="shared" si="0"/>
        <v>0</v>
      </c>
      <c r="J9" s="189">
        <f>F9+G9-H9-I9</f>
        <v>0</v>
      </c>
      <c r="K9" s="184">
        <f>K6</f>
        <v>0</v>
      </c>
      <c r="L9" s="191">
        <f>J9+K9</f>
        <v>0</v>
      </c>
    </row>
    <row r="10" spans="1:12" ht="16.5" customHeight="1">
      <c r="A10" s="217" t="s">
        <v>436</v>
      </c>
      <c r="B10" s="732"/>
      <c r="C10" s="733"/>
      <c r="D10" s="733"/>
      <c r="E10" s="733"/>
      <c r="F10" s="733"/>
      <c r="G10" s="734"/>
      <c r="H10" s="461"/>
      <c r="I10" s="341"/>
      <c r="J10" s="342"/>
      <c r="K10" s="343"/>
      <c r="L10" s="341"/>
    </row>
    <row r="11" spans="1:12" ht="16.5" customHeight="1" thickBot="1">
      <c r="A11" s="218" t="s">
        <v>437</v>
      </c>
      <c r="B11" s="735"/>
      <c r="C11" s="736"/>
      <c r="D11" s="186">
        <f>D9</f>
        <v>0</v>
      </c>
      <c r="E11" s="186">
        <f>E9</f>
        <v>0</v>
      </c>
      <c r="F11" s="186">
        <f>F9</f>
        <v>0</v>
      </c>
      <c r="G11" s="187">
        <f>G9</f>
        <v>0</v>
      </c>
      <c r="H11" s="188">
        <f>SUM(H9:H10)</f>
        <v>0</v>
      </c>
      <c r="I11" s="187">
        <f>I9</f>
        <v>0</v>
      </c>
      <c r="J11" s="190">
        <f>J9</f>
        <v>0</v>
      </c>
      <c r="K11" s="188">
        <f>K9</f>
        <v>0</v>
      </c>
      <c r="L11" s="187">
        <f>L9</f>
        <v>0</v>
      </c>
    </row>
    <row r="12" spans="1:12">
      <c r="A12" s="352" t="s">
        <v>533</v>
      </c>
      <c r="B12" s="352"/>
      <c r="C12" s="352"/>
      <c r="D12" s="352"/>
      <c r="E12" s="352"/>
      <c r="F12" s="352"/>
      <c r="G12" s="352"/>
      <c r="H12" s="352"/>
      <c r="I12" s="352"/>
      <c r="J12" s="352"/>
      <c r="K12" s="352"/>
      <c r="L12" s="352"/>
    </row>
    <row r="13" spans="1:12" ht="16.5" customHeight="1">
      <c r="A13" s="352" t="s">
        <v>534</v>
      </c>
      <c r="B13" s="352"/>
      <c r="C13" s="352"/>
      <c r="D13" s="352"/>
      <c r="E13" s="352"/>
      <c r="F13" s="352"/>
      <c r="G13" s="352"/>
      <c r="H13" s="352"/>
      <c r="I13" s="352"/>
      <c r="J13" s="352"/>
      <c r="K13" s="352"/>
      <c r="L13" s="261"/>
    </row>
  </sheetData>
  <mergeCells count="9">
    <mergeCell ref="L3:L4"/>
    <mergeCell ref="B10:G10"/>
    <mergeCell ref="B11:C11"/>
    <mergeCell ref="A3:A5"/>
    <mergeCell ref="B3:F3"/>
    <mergeCell ref="H3:H4"/>
    <mergeCell ref="I3:I4"/>
    <mergeCell ref="J3:J4"/>
    <mergeCell ref="K3:K4"/>
  </mergeCells>
  <phoneticPr fontId="24"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7"/>
  <sheetViews>
    <sheetView workbookViewId="0">
      <selection sqref="A1:H27"/>
    </sheetView>
  </sheetViews>
  <sheetFormatPr defaultColWidth="8.875" defaultRowHeight="15.75"/>
  <cols>
    <col min="1" max="1" width="12" style="2" customWidth="1"/>
    <col min="2" max="2" width="18" style="2" customWidth="1"/>
    <col min="3" max="3" width="15.375" style="2" customWidth="1"/>
    <col min="4" max="4" width="17.375" style="2" customWidth="1"/>
    <col min="5" max="5" width="21.5" style="2" customWidth="1"/>
    <col min="6" max="6" width="16.25" style="2" customWidth="1"/>
    <col min="7" max="7" width="16.75" style="2" customWidth="1"/>
    <col min="8" max="8" width="18.75" style="2" customWidth="1"/>
    <col min="9" max="9" width="17.625" style="2" customWidth="1"/>
    <col min="10" max="10" width="15.5" style="2" customWidth="1"/>
    <col min="11" max="11" width="13.75" style="2" customWidth="1"/>
    <col min="12" max="12" width="13.25" style="2" customWidth="1"/>
    <col min="13" max="16384" width="8.875" style="2"/>
  </cols>
  <sheetData>
    <row r="1" spans="1:8" s="109" customFormat="1" ht="19.5">
      <c r="A1" s="539" t="s">
        <v>579</v>
      </c>
      <c r="B1" s="246" t="s">
        <v>865</v>
      </c>
      <c r="C1" s="245"/>
      <c r="D1" s="251"/>
      <c r="E1" s="243"/>
      <c r="F1" s="243"/>
      <c r="G1" s="243"/>
    </row>
    <row r="2" spans="1:8" ht="16.5" customHeight="1">
      <c r="A2" s="145"/>
      <c r="H2" s="356" t="s">
        <v>535</v>
      </c>
    </row>
    <row r="3" spans="1:8" ht="33">
      <c r="A3" s="747"/>
      <c r="B3" s="749" t="s">
        <v>438</v>
      </c>
      <c r="C3" s="751" t="s">
        <v>439</v>
      </c>
      <c r="D3" s="753" t="s">
        <v>448</v>
      </c>
      <c r="E3" s="247" t="s">
        <v>449</v>
      </c>
      <c r="F3" s="248" t="s">
        <v>440</v>
      </c>
      <c r="G3" s="169" t="s">
        <v>441</v>
      </c>
      <c r="H3" s="248" t="s">
        <v>442</v>
      </c>
    </row>
    <row r="4" spans="1:8">
      <c r="A4" s="748"/>
      <c r="B4" s="750"/>
      <c r="C4" s="752"/>
      <c r="D4" s="752"/>
      <c r="E4" s="170" t="s">
        <v>295</v>
      </c>
      <c r="F4" s="170" t="s">
        <v>296</v>
      </c>
      <c r="G4" s="170" t="s">
        <v>286</v>
      </c>
      <c r="H4" s="169" t="s">
        <v>297</v>
      </c>
    </row>
    <row r="5" spans="1:8">
      <c r="A5" s="729" t="s">
        <v>540</v>
      </c>
      <c r="B5" s="754" t="s">
        <v>450</v>
      </c>
      <c r="C5" s="354"/>
      <c r="D5" s="354"/>
      <c r="E5" s="355"/>
      <c r="F5" s="355"/>
      <c r="G5" s="756"/>
      <c r="H5" s="173"/>
    </row>
    <row r="6" spans="1:8">
      <c r="A6" s="724"/>
      <c r="B6" s="755"/>
      <c r="C6" s="354"/>
      <c r="D6" s="354"/>
      <c r="E6" s="355"/>
      <c r="F6" s="355"/>
      <c r="G6" s="757"/>
      <c r="H6" s="174"/>
    </row>
    <row r="7" spans="1:8">
      <c r="A7" s="724"/>
      <c r="B7" s="754" t="s">
        <v>451</v>
      </c>
      <c r="C7" s="354"/>
      <c r="D7" s="354"/>
      <c r="E7" s="355"/>
      <c r="F7" s="355"/>
      <c r="G7" s="757"/>
      <c r="H7" s="175"/>
    </row>
    <row r="8" spans="1:8">
      <c r="A8" s="724"/>
      <c r="B8" s="755"/>
      <c r="C8" s="354"/>
      <c r="D8" s="354"/>
      <c r="E8" s="355"/>
      <c r="F8" s="355"/>
      <c r="G8" s="758"/>
      <c r="H8" s="176"/>
    </row>
    <row r="9" spans="1:8" ht="16.5">
      <c r="A9" s="759" t="s">
        <v>298</v>
      </c>
      <c r="B9" s="721"/>
      <c r="C9" s="722"/>
      <c r="D9" s="353"/>
      <c r="E9" s="249">
        <f>SUM(E5:E8)</f>
        <v>0</v>
      </c>
      <c r="F9" s="197">
        <f>SUM(F5:F8)</f>
        <v>0</v>
      </c>
      <c r="G9" s="355"/>
      <c r="H9" s="197">
        <f t="shared" ref="H9" si="0">E9-F9-G9</f>
        <v>0</v>
      </c>
    </row>
    <row r="11" spans="1:8" ht="33">
      <c r="A11" s="766"/>
      <c r="B11" s="767"/>
      <c r="C11" s="751" t="s">
        <v>443</v>
      </c>
      <c r="D11" s="753" t="s">
        <v>448</v>
      </c>
      <c r="E11" s="247" t="s">
        <v>704</v>
      </c>
      <c r="F11" s="248" t="s">
        <v>444</v>
      </c>
      <c r="G11" s="169" t="s">
        <v>420</v>
      </c>
      <c r="H11" s="248" t="s">
        <v>445</v>
      </c>
    </row>
    <row r="12" spans="1:8">
      <c r="A12" s="768"/>
      <c r="B12" s="769"/>
      <c r="C12" s="752"/>
      <c r="D12" s="752"/>
      <c r="E12" s="170" t="s">
        <v>287</v>
      </c>
      <c r="F12" s="170" t="s">
        <v>288</v>
      </c>
      <c r="G12" s="250" t="s">
        <v>289</v>
      </c>
      <c r="H12" s="169" t="s">
        <v>290</v>
      </c>
    </row>
    <row r="13" spans="1:8">
      <c r="A13" s="760" t="s">
        <v>319</v>
      </c>
      <c r="B13" s="761"/>
      <c r="C13" s="354"/>
      <c r="D13" s="354"/>
      <c r="E13" s="355"/>
      <c r="F13" s="355"/>
      <c r="G13" s="756"/>
      <c r="H13" s="770"/>
    </row>
    <row r="14" spans="1:8">
      <c r="A14" s="762"/>
      <c r="B14" s="763"/>
      <c r="C14" s="354"/>
      <c r="D14" s="354"/>
      <c r="E14" s="355"/>
      <c r="F14" s="355"/>
      <c r="G14" s="757"/>
      <c r="H14" s="771"/>
    </row>
    <row r="15" spans="1:8">
      <c r="A15" s="764"/>
      <c r="B15" s="765"/>
      <c r="C15" s="354"/>
      <c r="D15" s="354"/>
      <c r="E15" s="355"/>
      <c r="F15" s="355"/>
      <c r="G15" s="758"/>
      <c r="H15" s="772"/>
    </row>
    <row r="16" spans="1:8" ht="16.5">
      <c r="A16" s="720" t="s">
        <v>446</v>
      </c>
      <c r="B16" s="721"/>
      <c r="C16" s="722"/>
      <c r="D16" s="353"/>
      <c r="E16" s="197">
        <f>SUM(E13:E15)</f>
        <v>0</v>
      </c>
      <c r="F16" s="197">
        <f>SUM(F13:F15)</f>
        <v>0</v>
      </c>
      <c r="G16" s="355"/>
      <c r="H16" s="197">
        <f>E16-F16-G16</f>
        <v>0</v>
      </c>
    </row>
    <row r="17" spans="1:8">
      <c r="A17" s="760" t="s">
        <v>447</v>
      </c>
      <c r="B17" s="761"/>
      <c r="C17" s="354"/>
      <c r="D17" s="354"/>
      <c r="E17" s="355"/>
      <c r="F17" s="355"/>
      <c r="G17" s="756"/>
      <c r="H17" s="770"/>
    </row>
    <row r="18" spans="1:8">
      <c r="A18" s="762"/>
      <c r="B18" s="763"/>
      <c r="C18" s="354"/>
      <c r="D18" s="354"/>
      <c r="E18" s="355"/>
      <c r="F18" s="355"/>
      <c r="G18" s="757"/>
      <c r="H18" s="771"/>
    </row>
    <row r="19" spans="1:8">
      <c r="A19" s="764"/>
      <c r="B19" s="765"/>
      <c r="C19" s="354"/>
      <c r="D19" s="354"/>
      <c r="E19" s="355"/>
      <c r="F19" s="355"/>
      <c r="G19" s="758"/>
      <c r="H19" s="772"/>
    </row>
    <row r="20" spans="1:8" ht="16.5">
      <c r="A20" s="720" t="s">
        <v>446</v>
      </c>
      <c r="B20" s="721"/>
      <c r="C20" s="722"/>
      <c r="D20" s="353"/>
      <c r="E20" s="197">
        <f>SUM(E17:E19)</f>
        <v>0</v>
      </c>
      <c r="F20" s="197">
        <f>SUM(F17:F19)</f>
        <v>0</v>
      </c>
      <c r="G20" s="355"/>
      <c r="H20" s="197">
        <f>E20-F20-G20</f>
        <v>0</v>
      </c>
    </row>
    <row r="21" spans="1:8" ht="16.5">
      <c r="A21" s="357" t="s">
        <v>536</v>
      </c>
      <c r="B21" s="13"/>
      <c r="C21" s="13"/>
      <c r="D21" s="13"/>
      <c r="E21" s="13"/>
    </row>
    <row r="22" spans="1:8" ht="16.5">
      <c r="A22" s="357" t="s">
        <v>537</v>
      </c>
      <c r="B22" s="13"/>
      <c r="C22" s="13"/>
      <c r="D22" s="13"/>
      <c r="E22" s="13"/>
    </row>
    <row r="23" spans="1:8" ht="16.5">
      <c r="A23" s="357" t="s">
        <v>538</v>
      </c>
      <c r="B23" s="13"/>
      <c r="C23" s="13"/>
      <c r="D23" s="13"/>
      <c r="E23" s="13"/>
    </row>
    <row r="24" spans="1:8" ht="16.5">
      <c r="A24" s="357" t="s">
        <v>539</v>
      </c>
      <c r="B24" s="13"/>
      <c r="C24" s="13"/>
      <c r="D24" s="13"/>
      <c r="E24" s="13"/>
    </row>
    <row r="27" spans="1:8">
      <c r="A27" s="6" t="s">
        <v>304</v>
      </c>
    </row>
  </sheetData>
  <mergeCells count="20">
    <mergeCell ref="H13:H15"/>
    <mergeCell ref="A16:C16"/>
    <mergeCell ref="A17:B19"/>
    <mergeCell ref="G17:G19"/>
    <mergeCell ref="H17:H19"/>
    <mergeCell ref="G5:G8"/>
    <mergeCell ref="B7:B8"/>
    <mergeCell ref="A9:C9"/>
    <mergeCell ref="A20:C20"/>
    <mergeCell ref="A13:B15"/>
    <mergeCell ref="G13:G15"/>
    <mergeCell ref="A11:B12"/>
    <mergeCell ref="C11:C12"/>
    <mergeCell ref="D11:D12"/>
    <mergeCell ref="A3:A4"/>
    <mergeCell ref="B3:B4"/>
    <mergeCell ref="C3:C4"/>
    <mergeCell ref="D3:D4"/>
    <mergeCell ref="A5:A8"/>
    <mergeCell ref="B5:B6"/>
  </mergeCells>
  <phoneticPr fontId="24" type="noConversion"/>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具名範圍</vt:lpstr>
      </vt:variant>
      <vt:variant>
        <vt:i4>2</vt:i4>
      </vt:variant>
    </vt:vector>
  </HeadingPairs>
  <TitlesOfParts>
    <vt:vector size="31" baseType="lpstr">
      <vt:lpstr>目錄</vt:lpstr>
      <vt:lpstr>(A)各種準備金核算</vt:lpstr>
      <vt:lpstr>表A-1-1</vt:lpstr>
      <vt:lpstr>表A-1-2</vt:lpstr>
      <vt:lpstr>表A-1-3</vt:lpstr>
      <vt:lpstr>表A-1-4</vt:lpstr>
      <vt:lpstr>表A-1-5</vt:lpstr>
      <vt:lpstr>表A-1-6</vt:lpstr>
      <vt:lpstr>表A-2</vt:lpstr>
      <vt:lpstr>表A-3</vt:lpstr>
      <vt:lpstr>表A-4-1</vt:lpstr>
      <vt:lpstr>表A-4-2</vt:lpstr>
      <vt:lpstr>表A-4-3</vt:lpstr>
      <vt:lpstr>表A-4-4</vt:lpstr>
      <vt:lpstr>(B)保險費率釐訂</vt:lpstr>
      <vt:lpstr>表B-1</vt:lpstr>
      <vt:lpstr>表B-2</vt:lpstr>
      <vt:lpstr>(C)投資決策評估</vt:lpstr>
      <vt:lpstr>表C-1</vt:lpstr>
      <vt:lpstr>表C-2</vt:lpstr>
      <vt:lpstr>(D)清償能力評估表格</vt:lpstr>
      <vt:lpstr>表D-1-1</vt:lpstr>
      <vt:lpstr>表D-1-2</vt:lpstr>
      <vt:lpstr>表D-1-3</vt:lpstr>
      <vt:lpstr>表D-2-1</vt:lpstr>
      <vt:lpstr>表D-2-2</vt:lpstr>
      <vt:lpstr>表D-2-3</vt:lpstr>
      <vt:lpstr>表D-2-4</vt:lpstr>
      <vt:lpstr>表D-2-5</vt:lpstr>
      <vt:lpstr>'表A-1-5'!_Hlk212043966</vt:lpstr>
      <vt:lpstr>'表A-1-5'!_Hlk212044060</vt:lpstr>
    </vt:vector>
  </TitlesOfParts>
  <Company>IIROC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dc:creator>
  <cp:lastModifiedBy>李岳翰</cp:lastModifiedBy>
  <cp:lastPrinted>2025-12-26T07:43:30Z</cp:lastPrinted>
  <dcterms:created xsi:type="dcterms:W3CDTF">2010-12-09T07:27:59Z</dcterms:created>
  <dcterms:modified xsi:type="dcterms:W3CDTF">2025-12-26T08:13:30Z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000800802d000000000001024120</vt:lpwstr>
  </property>
</Properties>
</file>